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codeName="Questa_cartella_di_lavoro"/>
  <mc:AlternateContent xmlns:mc="http://schemas.openxmlformats.org/markup-compatibility/2006">
    <mc:Choice Requires="x15">
      <x15ac:absPath xmlns:x15ac="http://schemas.microsoft.com/office/spreadsheetml/2010/11/ac" url="C:\Users\kgreg\OneDrive\Desktop\Abitare-Migranti\Lavoro 2021-2022\Formazione\DOSSIER_restituzione esiti percorso\DOSSIER + ALLEGATO 28.01.23\"/>
    </mc:Choice>
  </mc:AlternateContent>
  <xr:revisionPtr revIDLastSave="0" documentId="13_ncr:1_{07C209E4-993C-4C4E-9E48-8FD6D13BC75D}" xr6:coauthVersionLast="47" xr6:coauthVersionMax="47" xr10:uidLastSave="{00000000-0000-0000-0000-000000000000}"/>
  <bookViews>
    <workbookView xWindow="-120" yWindow="-120" windowWidth="20730" windowHeight="11040" tabRatio="690" xr2:uid="{00000000-000D-0000-FFFF-FFFF00000000}"/>
  </bookViews>
  <sheets>
    <sheet name="Profilo" sheetId="11" r:id="rId1"/>
    <sheet name="STEP 1_SCHEDA SINTESI" sheetId="6" r:id="rId2"/>
    <sheet name="STEP 2_ Mappa_Abitare" sheetId="9" r:id="rId3"/>
    <sheet name="STEP 3_Cards tematiche" sheetId="7" r:id="rId4"/>
    <sheet name="STEP 4_Modelli abitativi" sheetId="8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6" i="11" l="1"/>
  <c r="J22" i="11"/>
  <c r="E22" i="11"/>
  <c r="L6" i="11"/>
  <c r="E8" i="11"/>
  <c r="E7" i="11"/>
  <c r="E6" i="11"/>
  <c r="G5" i="11"/>
  <c r="F5" i="11"/>
  <c r="E5" i="11"/>
  <c r="G33" i="7"/>
  <c r="H33" i="7" s="1"/>
  <c r="L27" i="6"/>
  <c r="J27" i="6"/>
  <c r="D38" i="6"/>
  <c r="D36" i="6"/>
  <c r="D35" i="6"/>
  <c r="D30" i="6"/>
  <c r="D27" i="6"/>
  <c r="D26" i="6"/>
  <c r="D25" i="6"/>
  <c r="G38" i="6"/>
  <c r="G37" i="6"/>
  <c r="G36" i="6"/>
  <c r="G35" i="6"/>
  <c r="G30" i="6"/>
  <c r="G28" i="6"/>
  <c r="G27" i="6"/>
  <c r="G26" i="6"/>
  <c r="G25" i="6"/>
  <c r="G24" i="6"/>
  <c r="C38" i="6"/>
  <c r="C37" i="6"/>
  <c r="D37" i="6" s="1"/>
  <c r="C36" i="6"/>
  <c r="C35" i="6"/>
  <c r="C30" i="6"/>
  <c r="C28" i="6"/>
  <c r="D28" i="6" s="1"/>
  <c r="C27" i="6"/>
  <c r="C26" i="6"/>
  <c r="C25" i="6"/>
  <c r="C24" i="6"/>
  <c r="C10" i="6"/>
  <c r="C9" i="6"/>
  <c r="C8" i="6"/>
  <c r="C7" i="6"/>
  <c r="C6" i="6"/>
  <c r="P20" i="11" l="1"/>
  <c r="P19" i="11"/>
  <c r="P18" i="11"/>
  <c r="P17" i="11"/>
  <c r="P16" i="11"/>
  <c r="P15" i="11"/>
  <c r="P14" i="11"/>
  <c r="P13" i="11"/>
  <c r="P12" i="11"/>
  <c r="P11" i="11"/>
  <c r="M38" i="6"/>
  <c r="M37" i="6"/>
  <c r="M36" i="6"/>
  <c r="O35" i="6"/>
  <c r="M35" i="6"/>
  <c r="O30" i="6"/>
  <c r="M30" i="6"/>
  <c r="O28" i="6"/>
  <c r="M28" i="6"/>
  <c r="O26" i="6"/>
  <c r="N26" i="6"/>
  <c r="M26" i="6"/>
  <c r="O25" i="6"/>
  <c r="O24" i="6"/>
  <c r="N25" i="6"/>
  <c r="M25" i="6"/>
  <c r="N24" i="6"/>
  <c r="M24" i="6"/>
  <c r="O38" i="6"/>
  <c r="O37" i="6"/>
  <c r="O36" i="6"/>
  <c r="O27" i="6"/>
  <c r="F37" i="6"/>
  <c r="F36" i="6"/>
  <c r="F35" i="6"/>
  <c r="F28" i="6"/>
  <c r="D24" i="6"/>
  <c r="E25" i="6" l="1"/>
  <c r="F38" i="6"/>
  <c r="N27" i="6"/>
  <c r="M27" i="6"/>
  <c r="F30" i="6"/>
  <c r="F27" i="6"/>
  <c r="F24" i="6"/>
  <c r="O15" i="6" l="1"/>
  <c r="O16" i="6"/>
  <c r="O14" i="6"/>
  <c r="K32" i="6" l="1"/>
  <c r="K33" i="6"/>
  <c r="K34" i="6"/>
  <c r="K31" i="6"/>
  <c r="K30" i="6"/>
  <c r="Q8" i="6" l="1"/>
  <c r="Q9" i="6"/>
  <c r="Q7" i="6"/>
  <c r="N8" i="6" l="1"/>
  <c r="N9" i="6"/>
  <c r="N10" i="6"/>
  <c r="N11" i="6"/>
  <c r="N7" i="6"/>
  <c r="N15" i="6" l="1"/>
  <c r="N16" i="6"/>
  <c r="N14" i="6"/>
  <c r="J26" i="6"/>
  <c r="E16" i="6"/>
  <c r="E15" i="6"/>
  <c r="C15" i="6"/>
  <c r="C16" i="6"/>
  <c r="D16" i="6"/>
  <c r="D15" i="6"/>
  <c r="N38" i="6"/>
  <c r="N37" i="6"/>
  <c r="N36" i="6"/>
  <c r="N35" i="6"/>
  <c r="N30" i="6"/>
  <c r="N28" i="6"/>
  <c r="D95" i="8" s="1"/>
  <c r="E28" i="6"/>
  <c r="C104" i="8"/>
  <c r="D104" i="8"/>
  <c r="E104" i="8"/>
  <c r="C94" i="8"/>
  <c r="D94" i="8"/>
  <c r="E94" i="8"/>
  <c r="C84" i="8"/>
  <c r="D84" i="8"/>
  <c r="E84" i="8"/>
  <c r="C74" i="8"/>
  <c r="D74" i="8"/>
  <c r="E74" i="8"/>
  <c r="C64" i="8"/>
  <c r="D64" i="8"/>
  <c r="E64" i="8"/>
  <c r="C54" i="8"/>
  <c r="D54" i="8"/>
  <c r="E54" i="8"/>
  <c r="C44" i="8"/>
  <c r="D44" i="8"/>
  <c r="E44" i="8"/>
  <c r="C34" i="8"/>
  <c r="D34" i="8"/>
  <c r="E34" i="8"/>
  <c r="C24" i="8"/>
  <c r="D24" i="8"/>
  <c r="E24" i="8"/>
  <c r="C14" i="8"/>
  <c r="D14" i="8"/>
  <c r="E14" i="8"/>
  <c r="C4" i="8"/>
  <c r="D4" i="8"/>
  <c r="E4" i="8"/>
  <c r="G5" i="7"/>
  <c r="G17" i="7"/>
  <c r="I17" i="7" s="1"/>
  <c r="C105" i="8" l="1"/>
  <c r="C95" i="8"/>
  <c r="E85" i="8"/>
  <c r="E95" i="8"/>
  <c r="F93" i="8" s="1"/>
  <c r="D5" i="8"/>
  <c r="D75" i="8"/>
  <c r="D55" i="8"/>
  <c r="D25" i="8"/>
  <c r="E25" i="8"/>
  <c r="E55" i="8"/>
  <c r="D65" i="8"/>
  <c r="C15" i="8"/>
  <c r="E35" i="8"/>
  <c r="E65" i="8"/>
  <c r="E105" i="8"/>
  <c r="E15" i="8"/>
  <c r="C55" i="8"/>
  <c r="E75" i="8"/>
  <c r="D15" i="8"/>
  <c r="C45" i="8"/>
  <c r="C85" i="8"/>
  <c r="D105" i="8"/>
  <c r="C5" i="8"/>
  <c r="C35" i="8"/>
  <c r="D45" i="8"/>
  <c r="C75" i="8"/>
  <c r="D85" i="8"/>
  <c r="E5" i="8"/>
  <c r="C25" i="8"/>
  <c r="D35" i="8"/>
  <c r="E45" i="8"/>
  <c r="C65" i="8"/>
  <c r="J17" i="7"/>
  <c r="H17" i="7"/>
  <c r="F63" i="8" l="1"/>
  <c r="F43" i="8"/>
  <c r="F53" i="8"/>
  <c r="F33" i="8"/>
  <c r="F23" i="8"/>
  <c r="G59" i="7"/>
  <c r="G75" i="7"/>
  <c r="J75" i="7" s="1"/>
  <c r="E91" i="8" s="1"/>
  <c r="G47" i="7"/>
  <c r="J33" i="7"/>
  <c r="E9" i="8" s="1"/>
  <c r="J5" i="7"/>
  <c r="E107" i="8" s="1"/>
  <c r="E36" i="6"/>
  <c r="J59" i="7" l="1"/>
  <c r="E112" i="8" s="1"/>
  <c r="H59" i="7"/>
  <c r="E27" i="6"/>
  <c r="F25" i="6"/>
  <c r="E98" i="8"/>
  <c r="E31" i="8"/>
  <c r="E41" i="8"/>
  <c r="E51" i="8"/>
  <c r="E61" i="8"/>
  <c r="E71" i="8"/>
  <c r="E81" i="8"/>
  <c r="E11" i="8"/>
  <c r="E101" i="8"/>
  <c r="E111" i="8"/>
  <c r="E21" i="8"/>
  <c r="J47" i="7"/>
  <c r="E60" i="8" s="1"/>
  <c r="I47" i="7"/>
  <c r="E57" i="8"/>
  <c r="E27" i="8"/>
  <c r="E67" i="8"/>
  <c r="E37" i="8"/>
  <c r="E77" i="8"/>
  <c r="E7" i="8"/>
  <c r="E47" i="8"/>
  <c r="E87" i="8"/>
  <c r="E97" i="8"/>
  <c r="E17" i="8"/>
  <c r="E19" i="8"/>
  <c r="E29" i="8"/>
  <c r="E39" i="8"/>
  <c r="E49" i="8"/>
  <c r="E59" i="8"/>
  <c r="E69" i="8"/>
  <c r="E79" i="8"/>
  <c r="E89" i="8"/>
  <c r="E99" i="8"/>
  <c r="E109" i="8"/>
  <c r="H5" i="7"/>
  <c r="C7" i="8" s="1"/>
  <c r="H47" i="7"/>
  <c r="H75" i="7"/>
  <c r="C91" i="8" s="1"/>
  <c r="I5" i="7"/>
  <c r="I33" i="7"/>
  <c r="I75" i="7"/>
  <c r="I59" i="7"/>
  <c r="E35" i="6"/>
  <c r="E30" i="6"/>
  <c r="F26" i="6"/>
  <c r="E24" i="6"/>
  <c r="E37" i="6"/>
  <c r="E38" i="6"/>
  <c r="E26" i="6"/>
  <c r="E32" i="8" l="1"/>
  <c r="E42" i="8"/>
  <c r="E22" i="8"/>
  <c r="E52" i="8"/>
  <c r="E12" i="8"/>
  <c r="E92" i="8"/>
  <c r="E82" i="8"/>
  <c r="E62" i="8"/>
  <c r="E102" i="8"/>
  <c r="E72" i="8"/>
  <c r="F3" i="8"/>
  <c r="H3" i="8" s="1"/>
  <c r="H33" i="8"/>
  <c r="H93" i="8"/>
  <c r="F83" i="8"/>
  <c r="H83" i="8" s="1"/>
  <c r="H43" i="8"/>
  <c r="F13" i="8"/>
  <c r="H13" i="8" s="1"/>
  <c r="H53" i="8"/>
  <c r="E18" i="8"/>
  <c r="E8" i="8"/>
  <c r="E88" i="8"/>
  <c r="E48" i="8"/>
  <c r="E68" i="8"/>
  <c r="E28" i="8"/>
  <c r="E78" i="8"/>
  <c r="E108" i="8"/>
  <c r="E38" i="8"/>
  <c r="E58" i="8"/>
  <c r="D72" i="8"/>
  <c r="D32" i="8"/>
  <c r="D62" i="8"/>
  <c r="D22" i="8"/>
  <c r="D112" i="8"/>
  <c r="D102" i="8"/>
  <c r="D92" i="8"/>
  <c r="D52" i="8"/>
  <c r="D12" i="8"/>
  <c r="D82" i="8"/>
  <c r="D42" i="8"/>
  <c r="C82" i="8"/>
  <c r="C42" i="8"/>
  <c r="C32" i="8"/>
  <c r="C12" i="8"/>
  <c r="C72" i="8"/>
  <c r="C112" i="8"/>
  <c r="C62" i="8"/>
  <c r="C22" i="8"/>
  <c r="C102" i="8"/>
  <c r="C92" i="8"/>
  <c r="C52" i="8"/>
  <c r="D91" i="8"/>
  <c r="D81" i="8"/>
  <c r="D71" i="8"/>
  <c r="D61" i="8"/>
  <c r="D51" i="8"/>
  <c r="D41" i="8"/>
  <c r="D31" i="8"/>
  <c r="D21" i="8"/>
  <c r="D111" i="8"/>
  <c r="D101" i="8"/>
  <c r="D11" i="8"/>
  <c r="C61" i="8"/>
  <c r="C41" i="8"/>
  <c r="C31" i="8"/>
  <c r="C111" i="8"/>
  <c r="C101" i="8"/>
  <c r="C81" i="8"/>
  <c r="C71" i="8"/>
  <c r="C51" i="8"/>
  <c r="C21" i="8"/>
  <c r="C11" i="8"/>
  <c r="E20" i="8"/>
  <c r="E10" i="8"/>
  <c r="E40" i="8"/>
  <c r="E80" i="8"/>
  <c r="E70" i="8"/>
  <c r="E30" i="8"/>
  <c r="E90" i="8"/>
  <c r="E100" i="8"/>
  <c r="E110" i="8"/>
  <c r="E50" i="8"/>
  <c r="C110" i="8"/>
  <c r="C80" i="8"/>
  <c r="C40" i="8"/>
  <c r="C90" i="8"/>
  <c r="C50" i="8"/>
  <c r="C60" i="8"/>
  <c r="C20" i="8"/>
  <c r="C100" i="8"/>
  <c r="C70" i="8"/>
  <c r="C30" i="8"/>
  <c r="C10" i="8"/>
  <c r="D100" i="8"/>
  <c r="D70" i="8"/>
  <c r="D30" i="8"/>
  <c r="D10" i="8"/>
  <c r="D110" i="8"/>
  <c r="D80" i="8"/>
  <c r="D40" i="8"/>
  <c r="D90" i="8"/>
  <c r="D50" i="8"/>
  <c r="D60" i="8"/>
  <c r="D20" i="8"/>
  <c r="D98" i="8"/>
  <c r="D88" i="8"/>
  <c r="D48" i="8"/>
  <c r="D78" i="8"/>
  <c r="D38" i="8"/>
  <c r="D68" i="8"/>
  <c r="D28" i="8"/>
  <c r="D8" i="8"/>
  <c r="D108" i="8"/>
  <c r="D58" i="8"/>
  <c r="D18" i="8"/>
  <c r="C67" i="8"/>
  <c r="C27" i="8"/>
  <c r="C107" i="8"/>
  <c r="C57" i="8"/>
  <c r="C17" i="8"/>
  <c r="C97" i="8"/>
  <c r="C87" i="8"/>
  <c r="C47" i="8"/>
  <c r="C77" i="8"/>
  <c r="C37" i="8"/>
  <c r="D27" i="8"/>
  <c r="D107" i="8"/>
  <c r="D57" i="8"/>
  <c r="D17" i="8"/>
  <c r="D97" i="8"/>
  <c r="D87" i="8"/>
  <c r="D47" i="8"/>
  <c r="D7" i="8"/>
  <c r="D77" i="8"/>
  <c r="D37" i="8"/>
  <c r="D67" i="8"/>
  <c r="C18" i="8"/>
  <c r="C108" i="8"/>
  <c r="C58" i="8"/>
  <c r="C98" i="8"/>
  <c r="C88" i="8"/>
  <c r="C48" i="8"/>
  <c r="C8" i="8"/>
  <c r="C78" i="8"/>
  <c r="C38" i="8"/>
  <c r="C68" i="8"/>
  <c r="C28" i="8"/>
  <c r="C19" i="8"/>
  <c r="C89" i="8"/>
  <c r="C79" i="8"/>
  <c r="C69" i="8"/>
  <c r="C59" i="8"/>
  <c r="C49" i="8"/>
  <c r="C39" i="8"/>
  <c r="C29" i="8"/>
  <c r="C9" i="8"/>
  <c r="C109" i="8"/>
  <c r="C99" i="8"/>
  <c r="D89" i="8"/>
  <c r="D79" i="8"/>
  <c r="D69" i="8"/>
  <c r="D59" i="8"/>
  <c r="D49" i="8"/>
  <c r="D39" i="8"/>
  <c r="D29" i="8"/>
  <c r="D19" i="8"/>
  <c r="D109" i="8"/>
  <c r="D99" i="8"/>
  <c r="D9" i="8"/>
  <c r="H23" i="8" l="1"/>
  <c r="H63" i="8"/>
  <c r="F73" i="8"/>
  <c r="H73" i="8" s="1"/>
  <c r="F103" i="8"/>
  <c r="H103" i="8" s="1"/>
  <c r="F15" i="8"/>
  <c r="H16" i="8" s="1"/>
  <c r="G13" i="8" s="1"/>
  <c r="F75" i="8"/>
  <c r="H76" i="8" s="1"/>
  <c r="F5" i="8"/>
  <c r="H6" i="8" s="1"/>
  <c r="G3" i="8" s="1"/>
  <c r="F35" i="8"/>
  <c r="H36" i="8" s="1"/>
  <c r="G33" i="8" s="1"/>
  <c r="F105" i="8"/>
  <c r="H106" i="8" s="1"/>
  <c r="F25" i="8"/>
  <c r="H26" i="8" s="1"/>
  <c r="F65" i="8"/>
  <c r="H66" i="8" s="1"/>
  <c r="F95" i="8"/>
  <c r="H96" i="8" s="1"/>
  <c r="F45" i="8"/>
  <c r="H46" i="8" s="1"/>
  <c r="G43" i="8" s="1"/>
  <c r="F85" i="8"/>
  <c r="H86" i="8" s="1"/>
  <c r="F55" i="8"/>
  <c r="H56" i="8" s="1"/>
  <c r="G53" i="8" s="1"/>
  <c r="G93" i="8" l="1"/>
  <c r="C51" i="6"/>
  <c r="G83" i="8"/>
  <c r="C50" i="6"/>
  <c r="C44" i="6"/>
  <c r="C42" i="6"/>
  <c r="C45" i="6"/>
  <c r="C43" i="6"/>
  <c r="C46" i="6"/>
  <c r="C47" i="6"/>
  <c r="C52" i="6"/>
  <c r="C49" i="6"/>
  <c r="C48" i="6"/>
  <c r="G23" i="8"/>
  <c r="G63" i="8"/>
  <c r="G73" i="8"/>
  <c r="G103" i="8"/>
</calcChain>
</file>

<file path=xl/sharedStrings.xml><?xml version="1.0" encoding="utf-8"?>
<sst xmlns="http://schemas.openxmlformats.org/spreadsheetml/2006/main" count="529" uniqueCount="263">
  <si>
    <t>ID</t>
  </si>
  <si>
    <t>COGNOME</t>
  </si>
  <si>
    <t>NOME</t>
  </si>
  <si>
    <t>M/F</t>
  </si>
  <si>
    <t>DATA DI NASCITA</t>
  </si>
  <si>
    <t>NAZIONALITA'</t>
  </si>
  <si>
    <t>DOCUMENTO</t>
  </si>
  <si>
    <t>SCADENZA</t>
  </si>
  <si>
    <t>RINNOVO</t>
  </si>
  <si>
    <t>VALIDO</t>
  </si>
  <si>
    <t>CONIUGE</t>
  </si>
  <si>
    <t>FIGLI: QUANTI</t>
  </si>
  <si>
    <t>DOVE SI TROVANO</t>
  </si>
  <si>
    <t>PER CONTATTARLO email o telefono</t>
  </si>
  <si>
    <t>CASE MANAGER</t>
  </si>
  <si>
    <t>Perchè</t>
  </si>
  <si>
    <t>SALUTE</t>
  </si>
  <si>
    <t>DOCUMENTI</t>
  </si>
  <si>
    <t>OCCUPABILITA'</t>
  </si>
  <si>
    <t>ID, NOME E COGNOME</t>
  </si>
  <si>
    <t>DATA COMPILAZIONE</t>
  </si>
  <si>
    <t>OCCUPABILITA’</t>
  </si>
  <si>
    <t xml:space="preserve">NOME </t>
  </si>
  <si>
    <t xml:space="preserve">COGNOME </t>
  </si>
  <si>
    <t xml:space="preserve">GENERE </t>
  </si>
  <si>
    <t xml:space="preserve">DATA DI NASCITA </t>
  </si>
  <si>
    <t xml:space="preserve">SALUTE FISICA </t>
  </si>
  <si>
    <t xml:space="preserve">SALUTE PSICOLOGICA </t>
  </si>
  <si>
    <t xml:space="preserve">FAMIGLIA E CARICO DI CURA </t>
  </si>
  <si>
    <t xml:space="preserve">DOCUMENTI </t>
  </si>
  <si>
    <t>BENESSERE</t>
  </si>
  <si>
    <t xml:space="preserve">CAPACITA' ECONOMICA </t>
  </si>
  <si>
    <t xml:space="preserve">COMPETENZE LINGUISTICHE </t>
  </si>
  <si>
    <t xml:space="preserve">RISORSE PERSONALI DI AUTONOMIA </t>
  </si>
  <si>
    <t xml:space="preserve">CAPACITA' DI ADATTAMENTO </t>
  </si>
  <si>
    <t>IMPEGNI E VINCOLI</t>
  </si>
  <si>
    <t>REDDITO</t>
  </si>
  <si>
    <t>LAVORO</t>
  </si>
  <si>
    <t>RISORSE/CAPACITA'</t>
  </si>
  <si>
    <t xml:space="preserve">DATA DI COMPILAZIONE </t>
  </si>
  <si>
    <t>SCHEDA RELAZIONI 
(Intensità delle relazioni)</t>
  </si>
  <si>
    <t>PALLINO</t>
  </si>
  <si>
    <t>SI</t>
  </si>
  <si>
    <t>NO</t>
  </si>
  <si>
    <t>NOTE</t>
  </si>
  <si>
    <t>PICCOLO</t>
  </si>
  <si>
    <t>MEDIO</t>
  </si>
  <si>
    <t>GRANDE</t>
  </si>
  <si>
    <t>Indicazioni sull'attribuzione 
della dimensione del pallino</t>
  </si>
  <si>
    <t>1a</t>
  </si>
  <si>
    <t>Se hai risposto SI, sono dei tuoi connazionali?</t>
  </si>
  <si>
    <t>1b</t>
  </si>
  <si>
    <t>Se non sono dei tuoi connazionali di quali paesi</t>
  </si>
  <si>
    <t>Saresti disponibile ad accettare un lavoro lontano da qui?</t>
  </si>
  <si>
    <t>Se hai risposto SI, saresti disponibile a trasferirti vicino al luogo del nuovo lavoro?</t>
  </si>
  <si>
    <t>SCHEDA PROGETTI FUTURI 
(Propensione a rimanere sul territorio)</t>
  </si>
  <si>
    <t>Risposte aperte</t>
  </si>
  <si>
    <t>Nei prossimi due anni immagini di rimanere qui?</t>
  </si>
  <si>
    <t>Pallino piccolo se la prima risposta è NO (1)</t>
  </si>
  <si>
    <t>Se hai risposto SI, per quale motivo?</t>
  </si>
  <si>
    <t>Pallino medio se è stata data risposta Sì alla prima domanda (1) con valutazione della specifica alla domanda 1a.</t>
  </si>
  <si>
    <t>Se hai risposto NO, per quale motivo?</t>
  </si>
  <si>
    <t>Pallino grande se è stata data risposta Sì alla prima domanda (1) con valutazione della specifica alla domanda 1a.</t>
  </si>
  <si>
    <t>SCHEDA ABITARE (L'ESPERIENZA PASSATA) 
(Propensione all'autonomia abitativa)</t>
  </si>
  <si>
    <t xml:space="preserve">Pallino piccolo se si risponde NO alle domande 1 e 2 </t>
  </si>
  <si>
    <t>Se hai risposto SI, con chi e dove?</t>
  </si>
  <si>
    <t>Con che tipo di contratto/accordo/patto?</t>
  </si>
  <si>
    <t>Pallino grande se si è data risposta SI alla domanda 1 o 2 o ad entrambe e se si è specificato di aver utilizzato un contratto sul libero mercato alle domande 1b o 2b.</t>
  </si>
  <si>
    <t>2a</t>
  </si>
  <si>
    <t>2b</t>
  </si>
  <si>
    <t>SCHEDA ABITARE (LE ABITUDINI) 
(propensione a vivere la casa come spazio non solo di ricovero ma anche di “vita”)</t>
  </si>
  <si>
    <t xml:space="preserve">Pallino piccolo se alla risposta 4 si risponde "Vado solo a dormire" e alla domanda 5 si risponde NO </t>
  </si>
  <si>
    <t>Con quale tipo di contratto/accordo/patto?</t>
  </si>
  <si>
    <t xml:space="preserve">Pallino medio se alla domanda 4 si risponde "vado a dormire e mangiare" o  "Dormo, mangio e svolgo delle attività" e NO  alla domanda 5. </t>
  </si>
  <si>
    <t>Pallino grande se alla domanda 4 si risponde "Dormo, mangio e svolgo delle attività" e SI alla domanda 5.</t>
  </si>
  <si>
    <t>Come usi la casa ogni giorno?</t>
  </si>
  <si>
    <t>Indicare sotto la risposta inserendo un 1 solo di fianco all'opzione scelta tra le tre proposte che seguono:</t>
  </si>
  <si>
    <t>4a</t>
  </si>
  <si>
    <t>4b</t>
  </si>
  <si>
    <t>4c</t>
  </si>
  <si>
    <t>Ti capita di invitare/ospitare a casa tuoi amici/conoscenti/familiari?</t>
  </si>
  <si>
    <t>Chi si occupa delle pulizie in casa?</t>
  </si>
  <si>
    <t>6a</t>
  </si>
  <si>
    <t>Quante volte a settimana?</t>
  </si>
  <si>
    <t>SCHEDA ABITARE (IN FUTURO) 
(propensione a costruire una situazione abitativa stabile)</t>
  </si>
  <si>
    <t>Hai bisogno della residenza?</t>
  </si>
  <si>
    <t>Per quanto tempo pensi ti serva una casa?</t>
  </si>
  <si>
    <t>Saresti disponibile a dividere la casa con qualcuno?</t>
  </si>
  <si>
    <t>3a</t>
  </si>
  <si>
    <t>Se hai risposto SI, con chi vorresti vivere?</t>
  </si>
  <si>
    <t>Saresti disponibile ad intestarti il contratto d'affitto?</t>
  </si>
  <si>
    <t>Quanto saresti disposto a spendere per l'abitare (bollette incluse)?</t>
  </si>
  <si>
    <t>5a</t>
  </si>
  <si>
    <t>5b</t>
  </si>
  <si>
    <t>5e</t>
  </si>
  <si>
    <t>meno di 200 euro</t>
  </si>
  <si>
    <t>MODELLO ABITATIVO</t>
  </si>
  <si>
    <t>PRESENZA ASSENZA DELLE CARATTERISTICHE NECESSARIE</t>
  </si>
  <si>
    <t>CARATTERISTICHE</t>
  </si>
  <si>
    <t>ROSSO</t>
  </si>
  <si>
    <t>GIALLO</t>
  </si>
  <si>
    <t>VERDE</t>
  </si>
  <si>
    <t>Appartamenti da privati per Nuclei famigliari o Individui</t>
  </si>
  <si>
    <t>Documenti in regola</t>
  </si>
  <si>
    <t>Relazioni: intensità</t>
  </si>
  <si>
    <t>Lavoro: propensione alla stanzialità</t>
  </si>
  <si>
    <t>Progetti Futuri: propensione alla stanzialità nel futuro</t>
  </si>
  <si>
    <t xml:space="preserve">Abitare – Esperienza Passata: propensione all’autonomia abitativa </t>
  </si>
  <si>
    <t>Abitare – Le abitudini: propensione a vivere la casa come spazio non solo di ricovero ma anche di “vita”</t>
  </si>
  <si>
    <t xml:space="preserve">Abitare – in futuro: propensione a costruire una situazione abitativa stabile </t>
  </si>
  <si>
    <t>Appartamenti da privati in condivisione (Coabitazioni) Affido interno ed esterno</t>
  </si>
  <si>
    <t>Abitare – in futuro: propensione a costruire una situazione abitativa stabile</t>
  </si>
  <si>
    <t>Coabitazioni in alloggi intestati a enti del terzo settore (palestre e trampolini)</t>
  </si>
  <si>
    <t>Abitare – Esperienza Passata: propensione all’autonomia abitativa</t>
  </si>
  <si>
    <t xml:space="preserve">Abitare – Le abitudini: propensione a vivere la casa come spazio non solo di ricovero ma anche di “vita” </t>
  </si>
  <si>
    <t>Coabitazioni in ERP</t>
  </si>
  <si>
    <t xml:space="preserve">Lavoro: propensione alla stanzialità </t>
  </si>
  <si>
    <t>Abitare – In futuro: propensione a costruire una situazione abitativa stabile</t>
  </si>
  <si>
    <t xml:space="preserve">Coinquilinato solidale </t>
  </si>
  <si>
    <t xml:space="preserve">Progetti Futuri: propensione alla stanzialità nel futuro </t>
  </si>
  <si>
    <t>Unità abitativa sociale SH in  condivisione</t>
  </si>
  <si>
    <t xml:space="preserve">Abitare – In futuro: propensione a costruire una situazione abitativa stabile </t>
  </si>
  <si>
    <t>Residenza condivisa 
(tipo Salette)</t>
  </si>
  <si>
    <t>Basso standard
 (PAS - Foresterie)</t>
  </si>
  <si>
    <t>Foresterie
(passaggi occasionali) (3 mesi max)</t>
  </si>
  <si>
    <t>Accoglienza su progettualità</t>
  </si>
  <si>
    <t>Reti per il supporto alla mobilità geografica</t>
  </si>
  <si>
    <t>Vado solo a dormire</t>
  </si>
  <si>
    <t>Vado a dormire e mangiare</t>
  </si>
  <si>
    <t>Dormo, mangio e svolgo delle attività (es. invito persone per stare insieme, passo del tempo per rilassarmi guardando la tv o leggendo, ecc.)</t>
  </si>
  <si>
    <t>Pallino medio se si risponde SI o alla domanda 1 o alla domanda 2 o ad entrambe.</t>
  </si>
  <si>
    <t>Hai degli amici che frequenti almeno una volta alla settimana?</t>
  </si>
  <si>
    <t>Hai dei parenti che frequenti almeno una volta alla settimana?</t>
  </si>
  <si>
    <t>Frequenti una comunità religiosa almeno una volta alla settimana?</t>
  </si>
  <si>
    <t>Frequenti associazioni o organizzazioni almeno una volta al mese?</t>
  </si>
  <si>
    <t>Stai lavorando?</t>
  </si>
  <si>
    <t>Ti piace quello che fai?</t>
  </si>
  <si>
    <t>Note da radar</t>
  </si>
  <si>
    <t>Note da Colloquio</t>
  </si>
  <si>
    <t xml:space="preserve">Hai qualcuno di cui ti devi occupare qui? </t>
  </si>
  <si>
    <t>Pallino medio se è stata data risposta Sì a 1 domanda su 4 (esclusa la domanda 5)</t>
  </si>
  <si>
    <t>Pallino grande se è stata data risposta Sì a 2 o più domande (esclusa la domanda 5).</t>
  </si>
  <si>
    <t>Pallino piccolo se le risposte alle domande 1, 2, 3, 4,  sono tutte NO</t>
  </si>
  <si>
    <t>Se hai risposto SI, saresti disponibile a spostarti tra due città e a muoverti tutti i giorni da casa al lavoro con bici, autobus, treno o auto?</t>
  </si>
  <si>
    <t>Pallino piccolo se è stata data risposta Sì alla domanda 4 e alla domanda 4b</t>
  </si>
  <si>
    <t>Pallino medio se è stata data risposta Sì alle domande 4 e 4a</t>
  </si>
  <si>
    <t>Pallino grande se si è risposto NO alla  domanda 4</t>
  </si>
  <si>
    <t xml:space="preserve">Hai in programma un ricongiungimento familiare? </t>
  </si>
  <si>
    <t>Se hai risposto SI sono già state avviate le pratiche?</t>
  </si>
  <si>
    <t>Hai vissuto in una casa da solo?</t>
  </si>
  <si>
    <t>Pallino piccolo se si risponde NO alla domanda 1 e un tempo breve (meno di 2 anni) alla domanda 2.</t>
  </si>
  <si>
    <t>Pallino medio se si risponde SI alla domanda 1 e un tempo di almeno 2 anni alla domanda 2, se si risponde SI alla domanda 3 e se si risponde NO alla domanda 4.</t>
  </si>
  <si>
    <t>Pallino grande se si risponde SI alla domanda 1, un tempo di almeno 2 anni alla domanda 2, e si risponde SI alla domanda 4.</t>
  </si>
  <si>
    <t>Pensando alla tua situazione abitativa attuale, ci descrivi dove abiti?</t>
  </si>
  <si>
    <t>più di 400 euro</t>
  </si>
  <si>
    <t>tra 200 e 400 euro</t>
  </si>
  <si>
    <t>Intenzione di spesa per la casa (al mese)</t>
  </si>
  <si>
    <t>SCHEDA DI SINTESI</t>
  </si>
  <si>
    <t>Budget mensile</t>
  </si>
  <si>
    <t xml:space="preserve">Se dichiarata indicare in nota la cifra precisa </t>
  </si>
  <si>
    <t>SCHEDA DI SINTESI AUTOGENERATA DA RADAR</t>
  </si>
  <si>
    <t>Semaforo</t>
  </si>
  <si>
    <t>Punteggio</t>
  </si>
  <si>
    <t xml:space="preserve">Note per la compilazione </t>
  </si>
  <si>
    <t>TIPOLOGIA ABITATIVA</t>
  </si>
  <si>
    <t xml:space="preserve">RISULTATO </t>
  </si>
  <si>
    <t xml:space="preserve">inserire risposta alla domanda aperta nella casella note: 
</t>
  </si>
  <si>
    <t xml:space="preserve">Inserire la risposta alla domanda aperta nella casella note  </t>
  </si>
  <si>
    <t>Se viene indicato un contratto su libero mercato inserire un 1 nella colonna a sinistra. In caso contrario non inserire nulla nella colonna del Si, ma solo la risposta alla domanda aperta nella casella note.</t>
  </si>
  <si>
    <t>Inserire qui la risposta alla domanda aperta nella casella note</t>
  </si>
  <si>
    <t xml:space="preserve">Inserisci un 1 nella colonna della risposta data (sì/no) ed eventualmente delle specifiche nella casella note </t>
  </si>
  <si>
    <t>SE viene citato un tempo di almeno 2 anni inserire un 1 nella colonna a sinistra. SE viene indicato un tempo sotto i 2 anni non indicare nulla.
Inserire qui la risposta alla domanda aperta nella casella note.</t>
  </si>
  <si>
    <t xml:space="preserve">Indicare sotto la risposta inserendo un 1 nell'opzione prescelta </t>
  </si>
  <si>
    <t>Se hai risposto si quali?</t>
  </si>
  <si>
    <t>Da quanto tempo lavori in Italia?</t>
  </si>
  <si>
    <t>Attualmente stai lavorando?</t>
  </si>
  <si>
    <t>Pensando a quanto disponi al mese ci
potresti indicare dove ti collochi?</t>
  </si>
  <si>
    <t>3b</t>
  </si>
  <si>
    <t>3c</t>
  </si>
  <si>
    <t>3d</t>
  </si>
  <si>
    <t>3e</t>
  </si>
  <si>
    <t>Meno di 500 euro</t>
  </si>
  <si>
    <t>Più di 1200 euro</t>
  </si>
  <si>
    <t>Pensando ai soldi che ti servono al mese per le
tue questioni private (acquisti, risparmi, denari
da inviare a familiari, ecc.) ci sapresti indicare a
quanto corrispondono?</t>
  </si>
  <si>
    <t>Più di 400 euro</t>
  </si>
  <si>
    <t>Meno di 200 euro</t>
  </si>
  <si>
    <t>Se hai risposto SI, dove (specificare città o
regione, ecc)?</t>
  </si>
  <si>
    <t>Hai condiviso la casa con qualcuno?</t>
  </si>
  <si>
    <t>Oggi con chi vivi?</t>
  </si>
  <si>
    <t>Inserire la risposta alla domanda aperta nella casella note.
Se la persona indica alla domanda 1a un motivo poco concreto immettere il valore 1 nella colonna qui a sinistra, inserire un 2 se le motivazioni date rafforzano l'idea di voler rimanere. Non inserire nessun numero se non viene data risposta.</t>
  </si>
  <si>
    <t>Se viene indicato un contratto su libero mercato inserire un 1 nella colonna a sinistra. In caso contrario non inserire nulla, ma solo la risposta alla domanda aperta nella casella note.</t>
  </si>
  <si>
    <t>Inserire la risposta alla domanda aperta nella casella note</t>
  </si>
  <si>
    <t>Tra 200 e 400 euro</t>
  </si>
  <si>
    <t>Tra 500 e 800 euro</t>
  </si>
  <si>
    <t>Tra 800 e 1000 euro</t>
  </si>
  <si>
    <t>Tra 1000 e 1200 euro</t>
  </si>
  <si>
    <t>inserire eventuali specifiche nella casella note</t>
  </si>
  <si>
    <t>FAMIGLIA E CARICO ECONOMICO</t>
  </si>
  <si>
    <t>Budget per Spese personali mensili</t>
  </si>
  <si>
    <t>note</t>
  </si>
  <si>
    <t xml:space="preserve">nb: nelle tabelle precedenti vengono segnalate con il medesimo colore le fasce di budget che risultano coerenti tra di loro. Tale confronto è utile durante il colloquio per segnalare al beneficiario eventuali incongruenze e guidare il ragionamento tra operatore e beneficiario. </t>
  </si>
  <si>
    <t>CHI SONO - anagrafica della persona 
(si compila automaticamente da scheda profilo)</t>
  </si>
  <si>
    <t>documenti:</t>
  </si>
  <si>
    <t xml:space="preserve"> contratto di lavoro:
</t>
  </si>
  <si>
    <t>Unità abitativa sociale SH in condivisione</t>
  </si>
  <si>
    <t xml:space="preserve">Inserisci un 1 nella risposta data 
ed eventualmente inserire delle specifiche nella casella note </t>
  </si>
  <si>
    <t>SCHEDA DI SINTESI POST COLLOQUIO
(Deve essere compilata dall'operatore dopo il colloquio inserendo note e relativi punteggi. 
Attenzione alle caselle di colore azzurro che vanno compilate necessariamente prima del colloquio.
Le caselle evidenziate in giallo si autocompilano)</t>
  </si>
  <si>
    <t>Residenza condivisa (tipo Salette)</t>
  </si>
  <si>
    <t>Basso standard  (PAS - Foresterie)</t>
  </si>
  <si>
    <t>Foresterie (passaggi occasionali - 3 mesi max)</t>
  </si>
  <si>
    <t>Inserire le risposte che vengono date dall'intervistato seguendo le indicazioni 
che si trovano accato ad ogni domanda</t>
  </si>
  <si>
    <r>
      <rPr>
        <b/>
        <sz val="12"/>
        <color rgb="FF000000"/>
        <rFont val="Arial"/>
        <family val="2"/>
      </rPr>
      <t>SPESE PERSONALI</t>
    </r>
    <r>
      <rPr>
        <b/>
        <sz val="10"/>
        <color rgb="FF000000"/>
        <rFont val="Arial"/>
        <family val="2"/>
      </rPr>
      <t xml:space="preserve">
(si compila automaticamente da inserimento dati STEP 2_Card tematiche "Scheda Progetti futuri")</t>
    </r>
  </si>
  <si>
    <r>
      <t xml:space="preserve">BUDGET MENSILE DELLA PERSONA 
</t>
    </r>
    <r>
      <rPr>
        <b/>
        <sz val="11"/>
        <color rgb="FF000000"/>
        <rFont val="Arial"/>
        <family val="2"/>
      </rPr>
      <t>(si compila automaticamente da inserimento dati STEP 2_Card tematiche "Scheda lavoro"</t>
    </r>
    <r>
      <rPr>
        <b/>
        <sz val="12"/>
        <color rgb="FF000000"/>
        <rFont val="Arial"/>
        <family val="2"/>
      </rPr>
      <t>)</t>
    </r>
  </si>
  <si>
    <t>BUDGET CHE LA PERSONA DICHIARA DI VOLER SPENDERE PER LA CASA 
(si compila automaticamente da inserimento dati STEP 2_Card tematiche "Scheda Abitare in futuro")</t>
  </si>
  <si>
    <t>SCHEDA LAVORO 
(Propensione a non spostarsi per lavoro)</t>
  </si>
  <si>
    <t>STATO LAVORATIVO 
(si compila automaticamente da inserimento dati STEP 2_Card tematiche "Scheda Lavoro")</t>
  </si>
  <si>
    <t>1. Prima di somministrare le card presentare all'intervistato la parte sinistra del documento "Bussola dell'abitare".
2. Dopo aver somministrato le card e aver individuato la risposta abitativa più congrua presentare e compilare la parte destra del documento "La soluzione scelta"</t>
  </si>
  <si>
    <t>Note PdS</t>
  </si>
  <si>
    <t>PROGETTO DI RICONGIUNGIMENTO 
SI/NO</t>
  </si>
  <si>
    <t>INDIRIZZO</t>
  </si>
  <si>
    <t>SOGGETTO SEGNALATORE</t>
  </si>
  <si>
    <r>
      <t xml:space="preserve">FAMIGLIA: CARICHI DI CURA
Solo in presenza di famigliari conviventi
</t>
    </r>
    <r>
      <rPr>
        <b/>
        <sz val="12"/>
        <color rgb="FFFF0000"/>
        <rFont val="Arial"/>
        <family val="2"/>
      </rPr>
      <t>Nota</t>
    </r>
    <r>
      <rPr>
        <sz val="12"/>
        <color rgb="FFFF0000"/>
        <rFont val="Arial"/>
        <family val="2"/>
      </rPr>
      <t>: più sono alti i carichi di cura maggiore è la fragilità 
(1 assenza di fragilità - 10 massima fragilità)</t>
    </r>
  </si>
  <si>
    <r>
      <t xml:space="preserve">Perchè: </t>
    </r>
    <r>
      <rPr>
        <i/>
        <sz val="12"/>
        <rFont val="Arial"/>
        <family val="2"/>
      </rPr>
      <t>servizi attivati per la gestione dei bambini e reti di condivisione, malattie o handicap figli o coniuge</t>
    </r>
  </si>
  <si>
    <r>
      <t xml:space="preserve">CAPACITA' DI ADATTAMENTO 
</t>
    </r>
    <r>
      <rPr>
        <b/>
        <sz val="12"/>
        <color rgb="FFFF0000"/>
        <rFont val="Arial"/>
        <family val="2"/>
      </rPr>
      <t>Nota</t>
    </r>
    <r>
      <rPr>
        <sz val="12"/>
        <color rgb="FFFF0000"/>
        <rFont val="Arial"/>
        <family val="2"/>
      </rPr>
      <t>: meno si possiede capacità di adattamento più è alta la fragilità
(1 assenza di fragilità - 10 massima fragilità)</t>
    </r>
  </si>
  <si>
    <r>
      <t xml:space="preserve">CAPACITA' ECONOMICA
</t>
    </r>
    <r>
      <rPr>
        <b/>
        <sz val="12"/>
        <color rgb="FFFF0000"/>
        <rFont val="Arial"/>
        <family val="2"/>
      </rPr>
      <t>Nota</t>
    </r>
    <r>
      <rPr>
        <sz val="12"/>
        <color rgb="FFFF0000"/>
        <rFont val="Arial"/>
        <family val="2"/>
      </rPr>
      <t>: meno si possiede capacità economica più è alta la fragilità
(1 assenza di fragilità - 10 massima fragilità)</t>
    </r>
  </si>
  <si>
    <r>
      <t xml:space="preserve">Perchè: </t>
    </r>
    <r>
      <rPr>
        <i/>
        <sz val="12"/>
        <rFont val="Arial"/>
        <family val="2"/>
      </rPr>
      <t>capacità di reddito (0; 0-300; 300-700; + 700) e la fonte reddito (contratto indeter e apprendistato, contratto det, a chiamata, tirocinio, informale</t>
    </r>
  </si>
  <si>
    <r>
      <t xml:space="preserve">SALUTE
</t>
    </r>
    <r>
      <rPr>
        <b/>
        <sz val="12"/>
        <color rgb="FFFF0000"/>
        <rFont val="Arial"/>
        <family val="2"/>
      </rPr>
      <t>Nota</t>
    </r>
    <r>
      <rPr>
        <sz val="12"/>
        <color rgb="FFFF0000"/>
        <rFont val="Arial"/>
        <family val="2"/>
      </rPr>
      <t>: meno si è in salute più è alta la fragilità
(1 assenza di fragilità - 10 massima fragilità)</t>
    </r>
  </si>
  <si>
    <r>
      <t xml:space="preserve">DISAGIO/
DIPENDENZE
</t>
    </r>
    <r>
      <rPr>
        <b/>
        <sz val="12"/>
        <color rgb="FFFF0000"/>
        <rFont val="Arial"/>
        <family val="2"/>
      </rPr>
      <t>Nota</t>
    </r>
    <r>
      <rPr>
        <sz val="12"/>
        <color rgb="FFFF0000"/>
        <rFont val="Arial"/>
        <family val="2"/>
      </rPr>
      <t>: più sono presenti problematiche di disagio e/o dipendenze più è alta la fragilità
(1 assenza di fragilità - 10 massima fragilità)</t>
    </r>
  </si>
  <si>
    <r>
      <t xml:space="preserve">Perchè: </t>
    </r>
    <r>
      <rPr>
        <i/>
        <sz val="12"/>
        <rFont val="Arial"/>
        <family val="2"/>
      </rPr>
      <t>cronicità, presa in carico, certificazione</t>
    </r>
  </si>
  <si>
    <r>
      <t>Perché:</t>
    </r>
    <r>
      <rPr>
        <i/>
        <sz val="12"/>
        <rFont val="Arial"/>
        <family val="2"/>
      </rPr>
      <t>Tipo di permesso, coerenza con la condizione di lavoro, residenza, documenti di identità e titolo di viaggio, scadenza, stato dei ricorsi e eventuali ricorsi/problematiche giudiziarie, presa in carico legale</t>
    </r>
  </si>
  <si>
    <r>
      <t xml:space="preserve">OCCUPABILITA'
</t>
    </r>
    <r>
      <rPr>
        <b/>
        <sz val="12"/>
        <color rgb="FFFF0000"/>
        <rFont val="Arial"/>
        <family val="2"/>
      </rPr>
      <t>Nota</t>
    </r>
    <r>
      <rPr>
        <sz val="12"/>
        <color rgb="FFFF0000"/>
        <rFont val="Arial"/>
        <family val="2"/>
      </rPr>
      <t>: più è difficile essere occupabili più è alta la fragilità 
(1 assenza di fragilità - 10 massima fragilità)</t>
    </r>
  </si>
  <si>
    <r>
      <t xml:space="preserve">COMPETENZE LINGUISTICHE
</t>
    </r>
    <r>
      <rPr>
        <b/>
        <sz val="12"/>
        <color rgb="FFFF0000"/>
        <rFont val="Arial"/>
        <family val="2"/>
      </rPr>
      <t>Nota</t>
    </r>
    <r>
      <rPr>
        <sz val="12"/>
        <color rgb="FFFF0000"/>
        <rFont val="Arial"/>
        <family val="2"/>
      </rPr>
      <t>: meno si possiedono competenze linguistiche più è alta la fragilità 
(1 assenza di fragilità - 10 massima fragilità)</t>
    </r>
  </si>
  <si>
    <r>
      <t xml:space="preserve">Perché: </t>
    </r>
    <r>
      <rPr>
        <i/>
        <sz val="12"/>
        <rFont val="Arial"/>
        <family val="2"/>
      </rPr>
      <t>capacità di disbrigare pratiche e ricercare opportunità, reti sociali con connazionali e/o no, conoscenza della geografia dei servizi, tenuta della propria documentazione e ricerca opportunità lavorative</t>
    </r>
  </si>
  <si>
    <t>AZIONE PRIORITARIA 1</t>
  </si>
  <si>
    <t>AZIONE PRIORITARIA 2</t>
  </si>
  <si>
    <t>Azioni messe in campo e tempi previsti:</t>
  </si>
  <si>
    <t xml:space="preserve">Note: </t>
  </si>
  <si>
    <t xml:space="preserve">Data aggiornamento </t>
  </si>
  <si>
    <t>Chi aggiorna</t>
  </si>
  <si>
    <t>FAMIGLIA / 
CARICO CURA</t>
  </si>
  <si>
    <t>FAMIGLIA/ 
CARICO ECONOMICO</t>
  </si>
  <si>
    <t>CAPACITA’
ADATTAMENTO</t>
  </si>
  <si>
    <t>CAPACITA'
ECONOMICA</t>
  </si>
  <si>
    <t>DISAGIO/
DIPENDENZE</t>
  </si>
  <si>
    <t>COMPETENZE
LINGUISTICHE</t>
  </si>
  <si>
    <t>RISORSE 
PERSONALI</t>
  </si>
  <si>
    <t>Azioni messe in campo</t>
  </si>
  <si>
    <r>
      <t xml:space="preserve">FAMIGLIA: CARICO ECONOMICO
</t>
    </r>
    <r>
      <rPr>
        <b/>
        <sz val="12"/>
        <color rgb="FFFF0000"/>
        <rFont val="Arial"/>
        <family val="2"/>
      </rPr>
      <t xml:space="preserve">Nota: </t>
    </r>
    <r>
      <rPr>
        <sz val="12"/>
        <color rgb="FFFF0000"/>
        <rFont val="Arial"/>
        <family val="2"/>
      </rPr>
      <t>più è alto il carico economico per il mantenimento della famiglia più è alta la fragilità
(1 assenza di fragilità - 10 massima fragilità)</t>
    </r>
  </si>
  <si>
    <r>
      <t xml:space="preserve">Perchè: </t>
    </r>
    <r>
      <rPr>
        <i/>
        <sz val="12"/>
        <rFont val="Arial"/>
        <family val="2"/>
      </rPr>
      <t xml:space="preserve">rimesse per urgenze, figli altrove da mantenere, debiti, </t>
    </r>
  </si>
  <si>
    <r>
      <t xml:space="preserve">Perchè: </t>
    </r>
    <r>
      <rPr>
        <i/>
        <sz val="12"/>
        <rFont val="Arial"/>
        <family val="2"/>
      </rPr>
      <t>cronicità, invalidità, condizione di inabilità al lavoro</t>
    </r>
  </si>
  <si>
    <r>
      <t xml:space="preserve">Perchè: </t>
    </r>
    <r>
      <rPr>
        <i/>
        <sz val="12"/>
        <rFont val="Arial"/>
        <family val="2"/>
      </rPr>
      <t>competenze, formazione, certificazioni, spendibilità, titolo di studio</t>
    </r>
  </si>
  <si>
    <r>
      <t xml:space="preserve">Perchè: </t>
    </r>
    <r>
      <rPr>
        <i/>
        <sz val="12"/>
        <rFont val="Arial"/>
        <family val="2"/>
      </rPr>
      <t>capacità a parlare e comprendere, leggere e scrivere, titolo di 3 media</t>
    </r>
  </si>
  <si>
    <r>
      <rPr>
        <b/>
        <sz val="10"/>
        <color rgb="FF000000"/>
        <rFont val="Arial"/>
        <family val="2"/>
      </rPr>
      <t>Casella "nota da colloquio":</t>
    </r>
    <r>
      <rPr>
        <sz val="10"/>
        <color rgb="FF000000"/>
        <rFont val="Arial"/>
        <family val="2"/>
      </rPr>
      <t xml:space="preserve">  da compilare post colloquio. Si può scegliere se approfondire l'argomento con una domanda specifica al termine del colloquio o se invece si hanno già abbastanza elementi per inserire un commento in backoffice. 
Per ogni tematica indicare un punteggio nella casella corrispondente.
</t>
    </r>
    <r>
      <rPr>
        <b/>
        <sz val="10"/>
        <color rgb="FF000000"/>
        <rFont val="Arial"/>
        <family val="2"/>
      </rPr>
      <t xml:space="preserve">Punteggio per "Salute fisica": </t>
    </r>
    <r>
      <rPr>
        <sz val="10"/>
        <color rgb="FF000000"/>
        <rFont val="Arial"/>
        <family val="2"/>
      </rPr>
      <t xml:space="preserve">&lt; o uguale a 3 se la situazione è buona, tra 4 e 6 se la situazione presenta qualche criticità, tra 6 e 9 se la situazione è molto critica.
</t>
    </r>
    <r>
      <rPr>
        <b/>
        <sz val="10"/>
        <color rgb="FF000000"/>
        <rFont val="Arial"/>
        <family val="2"/>
      </rPr>
      <t xml:space="preserve">Punteggio per "salute psicologica": </t>
    </r>
    <r>
      <rPr>
        <sz val="10"/>
        <color rgb="FF000000"/>
        <rFont val="Arial"/>
        <family val="2"/>
      </rPr>
      <t>&lt; o uguale a 3 se la situazione è buona, tra 4 e 6 se la situazione presenta qualche criticità, tra 6 e 9 se la situazione è molto critica.</t>
    </r>
  </si>
  <si>
    <r>
      <rPr>
        <b/>
        <sz val="10"/>
        <color rgb="FF000000"/>
        <rFont val="Arial"/>
        <family val="2"/>
      </rPr>
      <t>Casella "nota da colloquio":</t>
    </r>
    <r>
      <rPr>
        <sz val="10"/>
        <color rgb="FF000000"/>
        <rFont val="Arial"/>
        <family val="2"/>
      </rPr>
      <t xml:space="preserve">  per "Famiglia e Carichi di cura" viene compilata automaticamente grazie al foglio STEP3 - scheda relazioni. Per questa categoria indicare un punteggio nella casella corrispondente (L26). Per "Famiglia e carico economico" sia la casella "nota colloquio" che quella del punteggio viene compilata automaticamente dalle informazioni raccolte dal foglio Profilo (nel colloquio non viene infatti indagata puntualmente questa questione). 
</t>
    </r>
    <r>
      <rPr>
        <b/>
        <sz val="10"/>
        <color rgb="FF000000"/>
        <rFont val="Arial"/>
        <family val="2"/>
      </rPr>
      <t xml:space="preserve">Punteggio per "Famiglia e carichi di cura": </t>
    </r>
    <r>
      <rPr>
        <sz val="10"/>
        <color rgb="FF000000"/>
        <rFont val="Arial"/>
        <family val="2"/>
      </rPr>
      <t>&lt; o uguale a 3 se la situazione è buona, tra 4 e 6 se la situazione presenta qualche criticità, tra 6 e 9 se la situazione è molto critica.</t>
    </r>
  </si>
  <si>
    <r>
      <rPr>
        <b/>
        <sz val="10"/>
        <color rgb="FF000000"/>
        <rFont val="Arial"/>
        <family val="2"/>
      </rPr>
      <t>Casella "nota da colloquio" da compilarsi necessariamente pre colloquio.
Nella casella punteggio indicare un valore che tenga insieme la valutazione di entrambe le tipologie di documenti:</t>
    </r>
    <r>
      <rPr>
        <sz val="10"/>
        <color rgb="FF000000"/>
        <rFont val="Arial"/>
        <family val="2"/>
      </rPr>
      <t xml:space="preserve">
* indicare un punteggio tra 6 e 9 se la persona è priva di documenti o la situazione è particolarmente critica su entrambe le dimensioni,
* indicare un punteggio tra 4 e 6 se si hanno documenti almeno in una delle due aree,
* indicare un punteggio tra 3 e 0 se si hanno i documenti in regola su entrambe le aree.</t>
    </r>
  </si>
  <si>
    <r>
      <rPr>
        <b/>
        <sz val="10"/>
        <color rgb="FF000000"/>
        <rFont val="Arial"/>
        <family val="2"/>
      </rPr>
      <t>Casella "nota da colloquio":</t>
    </r>
    <r>
      <rPr>
        <sz val="10"/>
        <color rgb="FF000000"/>
        <rFont val="Arial"/>
        <family val="2"/>
      </rPr>
      <t xml:space="preserve"> viene compilata automaticamente grazie al foglio STEP3 - scheda lavoro, inserire successivamente il punteggio corrispondente alla situazione inidicata.</t>
    </r>
    <r>
      <rPr>
        <b/>
        <sz val="10"/>
        <color rgb="FF000000"/>
        <rFont val="Arial"/>
        <family val="2"/>
      </rPr>
      <t xml:space="preserve"> Indicare un punteggio nella casella corrispondente</t>
    </r>
    <r>
      <rPr>
        <sz val="10"/>
        <color rgb="FF000000"/>
        <rFont val="Arial"/>
        <family val="2"/>
      </rPr>
      <t xml:space="preserve"> &lt; o uguale a 3 se la disponibilità economica mensile è buona, tra 4 e 6 se la situazione presenta qualche criticità, tra 6 e 9 se la situazione è molto critica.</t>
    </r>
  </si>
  <si>
    <r>
      <rPr>
        <b/>
        <sz val="10"/>
        <color rgb="FF000000"/>
        <rFont val="Arial"/>
        <family val="2"/>
      </rPr>
      <t xml:space="preserve">Casella "nota da colloquio": </t>
    </r>
    <r>
      <rPr>
        <sz val="10"/>
        <color rgb="FF000000"/>
        <rFont val="Arial"/>
        <family val="2"/>
      </rPr>
      <t>da compilare post colloquio. Si può scegliere se approfondire l'argomento con una domanda specifica al termine del colloquio o se invece si hanno già abbastanza elementi per inserire un commento in backoffice.</t>
    </r>
    <r>
      <rPr>
        <b/>
        <sz val="10"/>
        <color rgb="FF000000"/>
        <rFont val="Arial"/>
        <family val="2"/>
      </rPr>
      <t xml:space="preserve"> Indicare un punteggio nella casella corrispondente per ciascuna tematica</t>
    </r>
    <r>
      <rPr>
        <sz val="10"/>
        <color rgb="FF000000"/>
        <rFont val="Arial"/>
        <family val="2"/>
      </rPr>
      <t xml:space="preserve"> (&lt; o uguale a 3 se si hanno buone possibilità/competenze su occupabilità e su competenze linguistiche, tra 4 e 6 sesono presenti criticità, tra 6 e 9 se la situazione è molto critica.)</t>
    </r>
  </si>
  <si>
    <r>
      <rPr>
        <b/>
        <sz val="10"/>
        <color rgb="FF000000"/>
        <rFont val="Arial"/>
        <family val="2"/>
      </rPr>
      <t>Casella "nota da colloquio":</t>
    </r>
    <r>
      <rPr>
        <sz val="10"/>
        <color rgb="FF000000"/>
        <rFont val="Arial"/>
        <family val="2"/>
      </rPr>
      <t xml:space="preserve"> da compilare post colloquio. Si può scegliere se approfondire l'argomento con una domanda specifica al termine del colloquio o se invece si hanno già abbastanza elementi per inserire un commento in backoffice.</t>
    </r>
    <r>
      <rPr>
        <b/>
        <sz val="10"/>
        <color rgb="FF000000"/>
        <rFont val="Arial"/>
        <family val="2"/>
      </rPr>
      <t xml:space="preserve"> Inserire un punteggio nella casella corrispondente</t>
    </r>
    <r>
      <rPr>
        <sz val="10"/>
        <color rgb="FF000000"/>
        <rFont val="Arial"/>
        <family val="2"/>
      </rPr>
      <t xml:space="preserve">  (&lt; o uguale a 3 se la situazione è buona, tra 4 e 6 se la situazione presenta qualche criticità, tra 6 e 9 se la situazione è molto critica)</t>
    </r>
  </si>
  <si>
    <r>
      <rPr>
        <b/>
        <sz val="10"/>
        <color rgb="FF000000"/>
        <rFont val="Arial"/>
        <family val="2"/>
      </rPr>
      <t>Casella "nota da colloquio":</t>
    </r>
    <r>
      <rPr>
        <sz val="10"/>
        <color rgb="FF000000"/>
        <rFont val="Arial"/>
        <family val="2"/>
      </rPr>
      <t xml:space="preserve"> da compilare post colloquio. Si può scegliere se approfondire l'argomento con una domanda specifica al termine del colloquio o se invece si hanno già abbastanza elementi per inserire un commento in backoffice.</t>
    </r>
    <r>
      <rPr>
        <b/>
        <sz val="10"/>
        <color rgb="FF000000"/>
        <rFont val="Arial"/>
        <family val="2"/>
      </rPr>
      <t xml:space="preserve"> Inserire un punteggio nella casella corrispondente</t>
    </r>
    <r>
      <rPr>
        <sz val="10"/>
        <color rgb="FF000000"/>
        <rFont val="Arial"/>
        <family val="2"/>
      </rPr>
      <t xml:space="preserve"> (&lt; o uguale a 3 se la situazione è buona, tra 4 e 6 se la situazione presenta qualche criticità, tra 6 e 9 se la situazione è molto critica)</t>
    </r>
  </si>
  <si>
    <r>
      <t xml:space="preserve">AUTONOMIE E RISORSE PERSONALI
</t>
    </r>
    <r>
      <rPr>
        <b/>
        <sz val="12"/>
        <color rgb="FFFF0000"/>
        <rFont val="Arial"/>
        <family val="2"/>
      </rPr>
      <t>Nota</t>
    </r>
    <r>
      <rPr>
        <sz val="12"/>
        <color rgb="FFFF0000"/>
        <rFont val="Arial"/>
        <family val="2"/>
      </rPr>
      <t>: meno si possiedono autonomie e risorse personali più è alta la fragilità 
(1 assenza di fragilità - 10 massima fragilità)</t>
    </r>
  </si>
  <si>
    <t>5 anni</t>
  </si>
  <si>
    <t>con amici</t>
  </si>
  <si>
    <r>
      <t xml:space="preserve">DOCUMENTI
</t>
    </r>
    <r>
      <rPr>
        <b/>
        <sz val="12"/>
        <color rgb="FFFF0000"/>
        <rFont val="Arial"/>
        <family val="2"/>
      </rPr>
      <t>Nota</t>
    </r>
    <r>
      <rPr>
        <sz val="12"/>
        <color rgb="FFFF0000"/>
        <rFont val="Arial"/>
        <family val="2"/>
      </rPr>
      <t>: più sono presenti problemi legati alla documentazione più è alta la fragilità
(1 assenza di fragilità - 10 massima fragilità)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</si>
</sst>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#,##0\ &quot;€&quot;;[Red]\-#,##0\ &quot;€&quot;"/>
    <numFmt numFmtId="164" formatCode="#"/>
    <numFmt numFmtId="165" formatCode="d/m/yyyy"/>
    <numFmt numFmtId="166" formatCode="#,##0.00\ &quot;€&quot;"/>
    <numFmt numFmtId="167" formatCode="#,##0\ &quot;€&quot;"/>
    <numFmt numFmtId="168" formatCode="dd/mm/yy;@"/>
  </numFmts>
  <fonts count="73" x14ac:knownFonts="1"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6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4"/>
      <name val="Arial"/>
      <family val="2"/>
    </font>
    <font>
      <b/>
      <sz val="14"/>
      <name val="Arial"/>
      <family val="2"/>
    </font>
    <font>
      <sz val="16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rgb="FF000000"/>
      <name val="Arial"/>
      <family val="2"/>
    </font>
    <font>
      <sz val="8"/>
      <color theme="1"/>
      <name val="Arial"/>
      <family val="2"/>
    </font>
    <font>
      <sz val="10"/>
      <color theme="1"/>
      <name val="Calibri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b/>
      <sz val="9"/>
      <color rgb="FF000000"/>
      <name val="Calibri"/>
      <family val="2"/>
    </font>
    <font>
      <b/>
      <sz val="10"/>
      <color rgb="FF000000"/>
      <name val="Arial"/>
      <family val="2"/>
    </font>
    <font>
      <b/>
      <sz val="12"/>
      <color rgb="FF000000"/>
      <name val="Calibri"/>
      <family val="2"/>
    </font>
    <font>
      <b/>
      <sz val="8"/>
      <color rgb="FFFF0000"/>
      <name val="Arial"/>
      <family val="2"/>
    </font>
    <font>
      <sz val="11"/>
      <color rgb="FF000000"/>
      <name val="Calibri"/>
      <family val="2"/>
    </font>
    <font>
      <sz val="10"/>
      <color theme="1"/>
      <name val="Arial"/>
      <family val="2"/>
    </font>
    <font>
      <sz val="10"/>
      <color theme="2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10"/>
      <color theme="9" tint="0.79998168889431442"/>
      <name val="Arial"/>
      <family val="2"/>
    </font>
    <font>
      <sz val="10"/>
      <color theme="9" tint="0.79998168889431442"/>
      <name val="Arial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0"/>
      <color rgb="FFFF0000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sz val="10"/>
      <color rgb="FF000000"/>
      <name val="Arial"/>
      <family val="2"/>
    </font>
    <font>
      <i/>
      <sz val="10"/>
      <color rgb="FF000000"/>
      <name val="Arial"/>
      <family val="2"/>
    </font>
    <font>
      <sz val="10"/>
      <color theme="1"/>
      <name val="Calibri"/>
      <family val="2"/>
    </font>
    <font>
      <b/>
      <sz val="11"/>
      <color rgb="FF000000"/>
      <name val="Arial"/>
      <family val="2"/>
    </font>
    <font>
      <b/>
      <sz val="14"/>
      <color theme="1"/>
      <name val="Arial"/>
      <family val="2"/>
    </font>
    <font>
      <b/>
      <sz val="12"/>
      <color rgb="FF000000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sz val="12"/>
      <color rgb="FF000000"/>
      <name val="Arial"/>
      <family val="2"/>
    </font>
    <font>
      <b/>
      <i/>
      <sz val="14"/>
      <name val="Arial"/>
      <family val="2"/>
    </font>
    <font>
      <b/>
      <sz val="16"/>
      <color rgb="FF000000"/>
      <name val="Arial"/>
      <family val="2"/>
    </font>
    <font>
      <b/>
      <sz val="12"/>
      <name val="Arial"/>
      <family val="2"/>
    </font>
    <font>
      <b/>
      <sz val="12"/>
      <color rgb="FF7030A0"/>
      <name val="Arial"/>
      <family val="2"/>
    </font>
    <font>
      <b/>
      <sz val="12"/>
      <color indexed="16"/>
      <name val="Arial"/>
      <family val="2"/>
    </font>
    <font>
      <b/>
      <sz val="12"/>
      <color rgb="FF800080"/>
      <name val="Arial"/>
      <family val="2"/>
    </font>
    <font>
      <b/>
      <sz val="12"/>
      <color rgb="FFFF0000"/>
      <name val="Arial"/>
      <family val="2"/>
    </font>
    <font>
      <sz val="12"/>
      <color rgb="FFFF0000"/>
      <name val="Arial"/>
      <family val="2"/>
    </font>
    <font>
      <b/>
      <i/>
      <sz val="12"/>
      <name val="Arial"/>
      <family val="2"/>
    </font>
    <font>
      <i/>
      <sz val="12"/>
      <name val="Arial"/>
      <family val="2"/>
    </font>
    <font>
      <sz val="14"/>
      <name val="Arial"/>
    </font>
    <font>
      <b/>
      <sz val="11"/>
      <name val="Arial"/>
      <family val="2"/>
    </font>
    <font>
      <b/>
      <sz val="10"/>
      <color rgb="FFFF0000"/>
      <name val="Arial"/>
      <family val="2"/>
    </font>
    <font>
      <b/>
      <sz val="9"/>
      <color theme="1"/>
      <name val="Arial"/>
      <family val="2"/>
    </font>
    <font>
      <sz val="14"/>
      <color rgb="FF000000"/>
      <name val="Arial"/>
      <family val="2"/>
    </font>
  </fonts>
  <fills count="7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6"/>
        <bgColor indexed="9"/>
      </patternFill>
    </fill>
    <fill>
      <patternFill patternType="solid">
        <fgColor indexed="27"/>
        <bgColor indexed="42"/>
      </patternFill>
    </fill>
    <fill>
      <patternFill patternType="solid">
        <fgColor indexed="22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43"/>
        <bgColor indexed="26"/>
      </patternFill>
    </fill>
    <fill>
      <patternFill patternType="solid">
        <fgColor indexed="44"/>
        <bgColor indexed="22"/>
      </patternFill>
    </fill>
    <fill>
      <patternFill patternType="solid">
        <fgColor indexed="49"/>
        <bgColor indexed="40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  <fill>
      <patternFill patternType="solid">
        <fgColor indexed="45"/>
        <bgColor indexed="29"/>
      </patternFill>
    </fill>
    <fill>
      <patternFill patternType="solid">
        <fgColor indexed="55"/>
        <bgColor indexed="23"/>
      </patternFill>
    </fill>
    <fill>
      <patternFill patternType="solid">
        <fgColor indexed="42"/>
        <bgColor indexed="27"/>
      </patternFill>
    </fill>
    <fill>
      <patternFill patternType="solid">
        <fgColor indexed="41"/>
        <bgColor indexed="9"/>
      </patternFill>
    </fill>
    <fill>
      <patternFill patternType="solid">
        <fgColor rgb="FFFEF2CB"/>
        <bgColor rgb="FFFEF2CB"/>
      </patternFill>
    </fill>
    <fill>
      <patternFill patternType="solid">
        <fgColor theme="4" tint="0.59999389629810485"/>
        <bgColor rgb="FFA8D08D"/>
      </patternFill>
    </fill>
    <fill>
      <patternFill patternType="solid">
        <fgColor theme="4" tint="0.79998168889431442"/>
        <bgColor rgb="FFE2EFD9"/>
      </patternFill>
    </fill>
    <fill>
      <patternFill patternType="solid">
        <fgColor theme="4" tint="0.79998168889431442"/>
        <bgColor rgb="FFA8D08D"/>
      </patternFill>
    </fill>
    <fill>
      <patternFill patternType="solid">
        <fgColor rgb="FFFFC000"/>
        <bgColor rgb="FFFFFF00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rgb="FFF4B083"/>
      </patternFill>
    </fill>
    <fill>
      <patternFill patternType="solid">
        <fgColor theme="0" tint="-0.14999847407452621"/>
        <bgColor rgb="FFFBE4D5"/>
      </patternFill>
    </fill>
    <fill>
      <patternFill patternType="solid">
        <fgColor theme="0" tint="-0.14999847407452621"/>
        <bgColor rgb="FFF4B083"/>
      </patternFill>
    </fill>
    <fill>
      <patternFill patternType="solid">
        <fgColor rgb="FFFFC000"/>
        <bgColor rgb="FFA8D08D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9900"/>
        <bgColor theme="5"/>
      </patternFill>
    </fill>
    <fill>
      <patternFill patternType="solid">
        <fgColor rgb="FFFF9900"/>
        <bgColor indexed="64"/>
      </patternFill>
    </fill>
    <fill>
      <patternFill patternType="solid">
        <fgColor rgb="FFFF552D"/>
        <bgColor rgb="FFFF0000"/>
      </patternFill>
    </fill>
    <fill>
      <patternFill patternType="solid">
        <fgColor rgb="FFFF552D"/>
        <bgColor indexed="64"/>
      </patternFill>
    </fill>
    <fill>
      <patternFill patternType="solid">
        <fgColor rgb="FFEE00EE"/>
        <bgColor rgb="FFFF00FF"/>
      </patternFill>
    </fill>
    <fill>
      <patternFill patternType="solid">
        <fgColor rgb="FFEE00EE"/>
        <bgColor indexed="64"/>
      </patternFill>
    </fill>
    <fill>
      <patternFill patternType="solid">
        <fgColor rgb="FFCC66FF"/>
        <bgColor rgb="FF2F5496"/>
      </patternFill>
    </fill>
    <fill>
      <patternFill patternType="solid">
        <fgColor rgb="FFCC66FF"/>
        <bgColor indexed="64"/>
      </patternFill>
    </fill>
    <fill>
      <patternFill patternType="solid">
        <fgColor rgb="FF7700EE"/>
        <bgColor rgb="FF9999FF"/>
      </patternFill>
    </fill>
    <fill>
      <patternFill patternType="solid">
        <fgColor rgb="FF7700EE"/>
        <bgColor indexed="64"/>
      </patternFill>
    </fill>
    <fill>
      <patternFill patternType="solid">
        <fgColor theme="9" tint="-0.249977111117893"/>
        <bgColor rgb="FFFFFF00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rgb="FFF4B083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ECA2A2"/>
        <bgColor rgb="FFE06666"/>
      </patternFill>
    </fill>
    <fill>
      <patternFill patternType="solid">
        <fgColor rgb="FFFFEAAF"/>
        <bgColor rgb="FFFFE599"/>
      </patternFill>
    </fill>
    <fill>
      <patternFill patternType="solid">
        <fgColor rgb="FFC8E0A8"/>
        <bgColor rgb="FF93C47D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rgb="FFDEEAF6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4.9989318521683403E-2"/>
        <bgColor indexed="9"/>
      </patternFill>
    </fill>
    <fill>
      <patternFill patternType="solid">
        <fgColor theme="0" tint="-4.9989318521683403E-2"/>
        <bgColor indexed="26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26"/>
      </patternFill>
    </fill>
  </fills>
  <borders count="9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4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2" borderId="0" applyNumberFormat="0" applyBorder="0" applyAlignment="0" applyProtection="0"/>
    <xf numFmtId="0" fontId="1" fillId="5" borderId="0" applyNumberFormat="0" applyBorder="0" applyAlignment="0" applyProtection="0"/>
    <xf numFmtId="0" fontId="1" fillId="3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2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3" fillId="15" borderId="0" applyNumberFormat="0" applyBorder="0" applyAlignment="0" applyProtection="0"/>
    <xf numFmtId="0" fontId="4" fillId="2" borderId="1" applyNumberFormat="0" applyAlignment="0" applyProtection="0"/>
    <xf numFmtId="0" fontId="5" fillId="16" borderId="3" applyNumberFormat="0" applyAlignment="0" applyProtection="0"/>
    <xf numFmtId="0" fontId="6" fillId="0" borderId="0" applyNumberFormat="0" applyFill="0" applyBorder="0" applyAlignment="0" applyProtection="0"/>
    <xf numFmtId="0" fontId="7" fillId="17" borderId="0" applyNumberFormat="0" applyBorder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0" fillId="0" borderId="0" applyNumberFormat="0" applyFill="0" applyBorder="0" applyAlignment="0" applyProtection="0"/>
    <xf numFmtId="0" fontId="11" fillId="3" borderId="1" applyNumberFormat="0" applyAlignment="0" applyProtection="0"/>
    <xf numFmtId="0" fontId="12" fillId="0" borderId="2" applyNumberFormat="0" applyFill="0" applyAlignment="0" applyProtection="0"/>
    <xf numFmtId="0" fontId="13" fillId="8" borderId="0" applyNumberFormat="0" applyBorder="0" applyAlignment="0" applyProtection="0"/>
    <xf numFmtId="0" fontId="21" fillId="4" borderId="7" applyNumberFormat="0" applyAlignment="0" applyProtection="0"/>
    <xf numFmtId="0" fontId="14" fillId="2" borderId="8" applyNumberForma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23" fillId="0" borderId="0"/>
  </cellStyleXfs>
  <cellXfs count="581">
    <xf numFmtId="0" fontId="0" fillId="0" borderId="0" xfId="0"/>
    <xf numFmtId="0" fontId="19" fillId="0" borderId="0" xfId="0" applyFont="1" applyAlignment="1">
      <alignment horizontal="left" vertical="top" wrapText="1"/>
    </xf>
    <xf numFmtId="0" fontId="19" fillId="2" borderId="0" xfId="0" applyFont="1" applyFill="1" applyAlignment="1">
      <alignment horizontal="left" vertical="top" wrapText="1"/>
    </xf>
    <xf numFmtId="0" fontId="23" fillId="0" borderId="0" xfId="42" applyProtection="1">
      <protection locked="0"/>
    </xf>
    <xf numFmtId="0" fontId="25" fillId="0" borderId="0" xfId="42" applyFont="1" applyAlignment="1" applyProtection="1">
      <alignment vertical="center"/>
      <protection locked="0"/>
    </xf>
    <xf numFmtId="0" fontId="25" fillId="0" borderId="0" xfId="42" applyFont="1" applyAlignment="1" applyProtection="1">
      <alignment horizontal="center" vertical="center"/>
      <protection locked="0"/>
    </xf>
    <xf numFmtId="0" fontId="25" fillId="0" borderId="10" xfId="42" applyFont="1" applyBorder="1" applyAlignment="1" applyProtection="1">
      <alignment horizontal="center" vertical="center"/>
      <protection locked="0"/>
    </xf>
    <xf numFmtId="0" fontId="26" fillId="0" borderId="0" xfId="42" applyFont="1" applyAlignment="1" applyProtection="1">
      <alignment horizontal="center"/>
      <protection locked="0"/>
    </xf>
    <xf numFmtId="0" fontId="26" fillId="0" borderId="0" xfId="42" applyFont="1" applyAlignment="1" applyProtection="1">
      <alignment horizontal="center" vertical="center"/>
      <protection locked="0"/>
    </xf>
    <xf numFmtId="0" fontId="28" fillId="0" borderId="10" xfId="42" applyFont="1" applyBorder="1" applyAlignment="1" applyProtection="1">
      <alignment horizontal="center" vertical="center"/>
      <protection locked="0"/>
    </xf>
    <xf numFmtId="0" fontId="25" fillId="0" borderId="21" xfId="42" applyFont="1" applyBorder="1" applyAlignment="1" applyProtection="1">
      <alignment horizontal="center" vertical="center"/>
      <protection locked="0"/>
    </xf>
    <xf numFmtId="0" fontId="25" fillId="0" borderId="0" xfId="42" applyFont="1" applyProtection="1">
      <protection locked="0"/>
    </xf>
    <xf numFmtId="0" fontId="23" fillId="0" borderId="0" xfId="42" applyAlignment="1" applyProtection="1">
      <alignment horizontal="center" vertical="center"/>
      <protection locked="0"/>
    </xf>
    <xf numFmtId="0" fontId="23" fillId="0" borderId="0" xfId="42" applyAlignment="1" applyProtection="1">
      <alignment vertical="center"/>
      <protection locked="0"/>
    </xf>
    <xf numFmtId="0" fontId="28" fillId="0" borderId="21" xfId="42" applyFont="1" applyBorder="1" applyAlignment="1" applyProtection="1">
      <alignment horizontal="center" vertical="center"/>
      <protection locked="0"/>
    </xf>
    <xf numFmtId="0" fontId="38" fillId="0" borderId="0" xfId="42" applyFont="1" applyAlignment="1">
      <alignment horizontal="center" vertical="center"/>
    </xf>
    <xf numFmtId="0" fontId="23" fillId="0" borderId="28" xfId="42" applyBorder="1" applyProtection="1">
      <protection locked="0"/>
    </xf>
    <xf numFmtId="0" fontId="23" fillId="0" borderId="29" xfId="42" applyBorder="1" applyProtection="1">
      <protection locked="0"/>
    </xf>
    <xf numFmtId="0" fontId="31" fillId="21" borderId="11" xfId="42" applyFont="1" applyFill="1" applyBorder="1" applyAlignment="1" applyProtection="1">
      <alignment vertical="center" wrapText="1"/>
      <protection locked="0"/>
    </xf>
    <xf numFmtId="0" fontId="31" fillId="21" borderId="41" xfId="42" applyFont="1" applyFill="1" applyBorder="1" applyAlignment="1" applyProtection="1">
      <alignment vertical="center" wrapText="1"/>
      <protection locked="0"/>
    </xf>
    <xf numFmtId="0" fontId="23" fillId="0" borderId="22" xfId="42" applyBorder="1" applyProtection="1">
      <protection locked="0"/>
    </xf>
    <xf numFmtId="0" fontId="23" fillId="0" borderId="18" xfId="42" applyBorder="1" applyProtection="1">
      <protection locked="0"/>
    </xf>
    <xf numFmtId="0" fontId="31" fillId="26" borderId="11" xfId="42" applyFont="1" applyFill="1" applyBorder="1" applyAlignment="1" applyProtection="1">
      <alignment vertical="center" wrapText="1"/>
      <protection locked="0"/>
    </xf>
    <xf numFmtId="0" fontId="35" fillId="0" borderId="0" xfId="42" applyFont="1" applyProtection="1">
      <protection locked="0"/>
    </xf>
    <xf numFmtId="0" fontId="23" fillId="0" borderId="10" xfId="42" applyBorder="1" applyProtection="1">
      <protection locked="0"/>
    </xf>
    <xf numFmtId="0" fontId="23" fillId="0" borderId="11" xfId="42" applyBorder="1" applyProtection="1">
      <protection locked="0"/>
    </xf>
    <xf numFmtId="0" fontId="36" fillId="21" borderId="11" xfId="42" applyFont="1" applyFill="1" applyBorder="1" applyAlignment="1" applyProtection="1">
      <alignment vertical="center" wrapText="1"/>
      <protection locked="0"/>
    </xf>
    <xf numFmtId="0" fontId="36" fillId="26" borderId="11" xfId="42" applyFont="1" applyFill="1" applyBorder="1" applyAlignment="1" applyProtection="1">
      <alignment vertical="center" wrapText="1"/>
      <protection locked="0"/>
    </xf>
    <xf numFmtId="0" fontId="25" fillId="43" borderId="10" xfId="42" applyFont="1" applyFill="1" applyBorder="1" applyProtection="1">
      <protection locked="0"/>
    </xf>
    <xf numFmtId="0" fontId="30" fillId="43" borderId="10" xfId="42" applyFont="1" applyFill="1" applyBorder="1" applyAlignment="1" applyProtection="1">
      <alignment vertical="center" wrapText="1"/>
      <protection locked="0"/>
    </xf>
    <xf numFmtId="0" fontId="25" fillId="44" borderId="10" xfId="42" applyFont="1" applyFill="1" applyBorder="1" applyAlignment="1" applyProtection="1">
      <alignment horizontal="center" vertical="center"/>
      <protection locked="0"/>
    </xf>
    <xf numFmtId="0" fontId="25" fillId="44" borderId="10" xfId="42" applyFont="1" applyFill="1" applyBorder="1" applyAlignment="1" applyProtection="1">
      <alignment vertical="center"/>
      <protection locked="0"/>
    </xf>
    <xf numFmtId="0" fontId="25" fillId="45" borderId="10" xfId="42" applyFont="1" applyFill="1" applyBorder="1" applyAlignment="1" applyProtection="1">
      <alignment horizontal="center" vertical="center"/>
      <protection locked="0"/>
    </xf>
    <xf numFmtId="0" fontId="25" fillId="45" borderId="11" xfId="42" applyFont="1" applyFill="1" applyBorder="1" applyAlignment="1" applyProtection="1">
      <alignment horizontal="left" vertical="center"/>
      <protection locked="0"/>
    </xf>
    <xf numFmtId="0" fontId="23" fillId="45" borderId="10" xfId="42" applyFill="1" applyBorder="1" applyAlignment="1" applyProtection="1">
      <alignment horizontal="center" vertical="center"/>
      <protection locked="0"/>
    </xf>
    <xf numFmtId="0" fontId="25" fillId="45" borderId="11" xfId="42" applyFont="1" applyFill="1" applyBorder="1" applyAlignment="1" applyProtection="1">
      <alignment horizontal="left" vertical="center" wrapText="1"/>
      <protection locked="0"/>
    </xf>
    <xf numFmtId="0" fontId="25" fillId="46" borderId="10" xfId="42" applyFont="1" applyFill="1" applyBorder="1" applyAlignment="1" applyProtection="1">
      <alignment horizontal="center" vertical="center"/>
      <protection locked="0"/>
    </xf>
    <xf numFmtId="0" fontId="25" fillId="46" borderId="21" xfId="42" applyFont="1" applyFill="1" applyBorder="1" applyAlignment="1" applyProtection="1">
      <alignment horizontal="center" vertical="center"/>
      <protection locked="0"/>
    </xf>
    <xf numFmtId="0" fontId="25" fillId="46" borderId="21" xfId="42" applyFont="1" applyFill="1" applyBorder="1" applyProtection="1">
      <protection locked="0"/>
    </xf>
    <xf numFmtId="0" fontId="25" fillId="46" borderId="11" xfId="42" applyFont="1" applyFill="1" applyBorder="1" applyAlignment="1" applyProtection="1">
      <alignment horizontal="left" vertical="center" wrapText="1"/>
      <protection locked="0"/>
    </xf>
    <xf numFmtId="0" fontId="25" fillId="46" borderId="11" xfId="42" applyFont="1" applyFill="1" applyBorder="1" applyAlignment="1" applyProtection="1">
      <alignment vertical="center" wrapText="1"/>
      <protection locked="0"/>
    </xf>
    <xf numFmtId="0" fontId="25" fillId="46" borderId="10" xfId="42" applyFont="1" applyFill="1" applyBorder="1" applyAlignment="1" applyProtection="1">
      <alignment vertical="center" wrapText="1"/>
      <protection locked="0"/>
    </xf>
    <xf numFmtId="0" fontId="25" fillId="47" borderId="10" xfId="42" applyFont="1" applyFill="1" applyBorder="1" applyAlignment="1" applyProtection="1">
      <alignment horizontal="center" vertical="center"/>
      <protection locked="0"/>
    </xf>
    <xf numFmtId="0" fontId="25" fillId="47" borderId="11" xfId="42" applyFont="1" applyFill="1" applyBorder="1" applyAlignment="1" applyProtection="1">
      <alignment horizontal="left" vertical="center" wrapText="1"/>
      <protection locked="0"/>
    </xf>
    <xf numFmtId="0" fontId="25" fillId="47" borderId="11" xfId="42" applyFont="1" applyFill="1" applyBorder="1" applyAlignment="1" applyProtection="1">
      <alignment vertical="center"/>
      <protection locked="0"/>
    </xf>
    <xf numFmtId="0" fontId="25" fillId="48" borderId="10" xfId="42" applyFont="1" applyFill="1" applyBorder="1" applyAlignment="1" applyProtection="1">
      <alignment horizontal="center" vertical="center"/>
      <protection locked="0"/>
    </xf>
    <xf numFmtId="0" fontId="25" fillId="48" borderId="10" xfId="42" applyFont="1" applyFill="1" applyBorder="1" applyAlignment="1" applyProtection="1">
      <alignment vertical="center"/>
      <protection locked="0"/>
    </xf>
    <xf numFmtId="0" fontId="25" fillId="48" borderId="21" xfId="42" applyFont="1" applyFill="1" applyBorder="1" applyAlignment="1" applyProtection="1">
      <alignment horizontal="center" vertical="center"/>
      <protection locked="0"/>
    </xf>
    <xf numFmtId="0" fontId="25" fillId="48" borderId="10" xfId="42" applyFont="1" applyFill="1" applyBorder="1" applyProtection="1">
      <protection locked="0"/>
    </xf>
    <xf numFmtId="0" fontId="25" fillId="48" borderId="11" xfId="42" applyFont="1" applyFill="1" applyBorder="1" applyAlignment="1" applyProtection="1">
      <alignment vertical="center"/>
      <protection locked="0"/>
    </xf>
    <xf numFmtId="0" fontId="25" fillId="48" borderId="22" xfId="42" applyFont="1" applyFill="1" applyBorder="1" applyAlignment="1" applyProtection="1">
      <alignment horizontal="center" vertical="center"/>
      <protection locked="0"/>
    </xf>
    <xf numFmtId="0" fontId="25" fillId="48" borderId="10" xfId="42" applyFont="1" applyFill="1" applyBorder="1" applyAlignment="1" applyProtection="1">
      <alignment vertical="center" wrapText="1"/>
      <protection locked="0"/>
    </xf>
    <xf numFmtId="0" fontId="25" fillId="43" borderId="10" xfId="42" applyFont="1" applyFill="1" applyBorder="1" applyAlignment="1" applyProtection="1">
      <alignment horizontal="center" vertical="center"/>
      <protection locked="0"/>
    </xf>
    <xf numFmtId="0" fontId="25" fillId="43" borderId="10" xfId="42" applyFont="1" applyFill="1" applyBorder="1" applyAlignment="1" applyProtection="1">
      <alignment vertical="center"/>
      <protection locked="0"/>
    </xf>
    <xf numFmtId="0" fontId="25" fillId="43" borderId="10" xfId="42" applyFont="1" applyFill="1" applyBorder="1" applyAlignment="1" applyProtection="1">
      <alignment horizontal="left" vertical="center"/>
      <protection locked="0"/>
    </xf>
    <xf numFmtId="0" fontId="30" fillId="43" borderId="10" xfId="42" applyFont="1" applyFill="1" applyBorder="1" applyAlignment="1" applyProtection="1">
      <alignment horizontal="left" vertical="center" wrapText="1"/>
      <protection locked="0"/>
    </xf>
    <xf numFmtId="0" fontId="25" fillId="50" borderId="10" xfId="42" applyFont="1" applyFill="1" applyBorder="1" applyAlignment="1" applyProtection="1">
      <alignment horizontal="center" vertical="center"/>
      <protection locked="0"/>
    </xf>
    <xf numFmtId="0" fontId="25" fillId="50" borderId="10" xfId="42" applyFont="1" applyFill="1" applyBorder="1" applyAlignment="1" applyProtection="1">
      <alignment horizontal="left" vertical="center" wrapText="1"/>
      <protection locked="0"/>
    </xf>
    <xf numFmtId="0" fontId="25" fillId="50" borderId="10" xfId="42" applyFont="1" applyFill="1" applyBorder="1" applyAlignment="1" applyProtection="1">
      <alignment vertical="center" wrapText="1"/>
      <protection locked="0"/>
    </xf>
    <xf numFmtId="0" fontId="44" fillId="43" borderId="10" xfId="42" applyFont="1" applyFill="1" applyBorder="1" applyAlignment="1" applyProtection="1">
      <alignment horizontal="left" vertical="center" wrapText="1"/>
      <protection locked="0"/>
    </xf>
    <xf numFmtId="0" fontId="25" fillId="51" borderId="10" xfId="42" applyFont="1" applyFill="1" applyBorder="1" applyAlignment="1" applyProtection="1">
      <alignment horizontal="center" vertical="center"/>
      <protection locked="0"/>
    </xf>
    <xf numFmtId="0" fontId="37" fillId="51" borderId="10" xfId="42" applyFont="1" applyFill="1" applyBorder="1" applyAlignment="1" applyProtection="1">
      <alignment vertical="center" wrapText="1"/>
      <protection locked="0"/>
    </xf>
    <xf numFmtId="0" fontId="37" fillId="48" borderId="13" xfId="42" applyFont="1" applyFill="1" applyBorder="1" applyAlignment="1" applyProtection="1">
      <alignment vertical="top" wrapText="1"/>
      <protection locked="0"/>
    </xf>
    <xf numFmtId="0" fontId="37" fillId="47" borderId="20" xfId="42" applyFont="1" applyFill="1" applyBorder="1" applyAlignment="1" applyProtection="1">
      <alignment vertical="top" wrapText="1"/>
      <protection locked="0"/>
    </xf>
    <xf numFmtId="0" fontId="37" fillId="47" borderId="17" xfId="42" applyFont="1" applyFill="1" applyBorder="1" applyAlignment="1" applyProtection="1">
      <alignment vertical="top" wrapText="1"/>
      <protection locked="0"/>
    </xf>
    <xf numFmtId="0" fontId="24" fillId="48" borderId="13" xfId="42" applyFont="1" applyFill="1" applyBorder="1" applyProtection="1">
      <protection locked="0"/>
    </xf>
    <xf numFmtId="0" fontId="37" fillId="44" borderId="10" xfId="42" applyFont="1" applyFill="1" applyBorder="1" applyAlignment="1" applyProtection="1">
      <alignment vertical="center" wrapText="1"/>
      <protection locked="0"/>
    </xf>
    <xf numFmtId="0" fontId="45" fillId="0" borderId="0" xfId="42" applyFont="1" applyProtection="1">
      <protection locked="0"/>
    </xf>
    <xf numFmtId="0" fontId="48" fillId="0" borderId="0" xfId="42" applyFont="1" applyProtection="1">
      <protection locked="0"/>
    </xf>
    <xf numFmtId="0" fontId="25" fillId="44" borderId="14" xfId="42" applyFont="1" applyFill="1" applyBorder="1" applyAlignment="1" applyProtection="1">
      <alignment vertical="center"/>
      <protection locked="0"/>
    </xf>
    <xf numFmtId="0" fontId="24" fillId="44" borderId="16" xfId="42" applyFont="1" applyFill="1" applyBorder="1" applyProtection="1">
      <protection locked="0"/>
    </xf>
    <xf numFmtId="0" fontId="50" fillId="43" borderId="10" xfId="42" applyFont="1" applyFill="1" applyBorder="1" applyAlignment="1" applyProtection="1">
      <alignment vertical="center" wrapText="1"/>
      <protection locked="0"/>
    </xf>
    <xf numFmtId="0" fontId="25" fillId="44" borderId="21" xfId="42" applyFont="1" applyFill="1" applyBorder="1" applyAlignment="1" applyProtection="1">
      <alignment horizontal="center" vertical="center"/>
      <protection locked="0"/>
    </xf>
    <xf numFmtId="0" fontId="25" fillId="44" borderId="45" xfId="42" applyFont="1" applyFill="1" applyBorder="1" applyAlignment="1" applyProtection="1">
      <alignment horizontal="center" vertical="center"/>
      <protection locked="0"/>
    </xf>
    <xf numFmtId="0" fontId="37" fillId="44" borderId="45" xfId="42" applyFont="1" applyFill="1" applyBorder="1" applyAlignment="1" applyProtection="1">
      <alignment vertical="center" wrapText="1"/>
      <protection locked="0"/>
    </xf>
    <xf numFmtId="0" fontId="37" fillId="44" borderId="45" xfId="42" applyFont="1" applyFill="1" applyBorder="1" applyAlignment="1" applyProtection="1">
      <alignment horizontal="center" vertical="center"/>
      <protection locked="0"/>
    </xf>
    <xf numFmtId="0" fontId="25" fillId="44" borderId="47" xfId="42" applyFont="1" applyFill="1" applyBorder="1" applyAlignment="1" applyProtection="1">
      <alignment horizontal="center" vertical="center"/>
      <protection locked="0"/>
    </xf>
    <xf numFmtId="0" fontId="37" fillId="50" borderId="10" xfId="42" applyFont="1" applyFill="1" applyBorder="1" applyAlignment="1" applyProtection="1">
      <alignment horizontal="center" vertical="center"/>
      <protection locked="0"/>
    </xf>
    <xf numFmtId="0" fontId="46" fillId="50" borderId="10" xfId="42" applyFont="1" applyFill="1" applyBorder="1" applyAlignment="1" applyProtection="1">
      <alignment horizontal="center" vertical="center"/>
      <protection locked="0"/>
    </xf>
    <xf numFmtId="0" fontId="25" fillId="50" borderId="10" xfId="42" applyFont="1" applyFill="1" applyBorder="1" applyAlignment="1" applyProtection="1">
      <alignment horizontal="left" vertical="center"/>
      <protection locked="0"/>
    </xf>
    <xf numFmtId="0" fontId="37" fillId="50" borderId="10" xfId="42" applyFont="1" applyFill="1" applyBorder="1" applyAlignment="1" applyProtection="1">
      <alignment vertical="center" wrapText="1"/>
      <protection locked="0"/>
    </xf>
    <xf numFmtId="0" fontId="36" fillId="43" borderId="10" xfId="42" applyFont="1" applyFill="1" applyBorder="1" applyAlignment="1" applyProtection="1">
      <alignment horizontal="left" vertical="center" wrapText="1"/>
      <protection locked="0"/>
    </xf>
    <xf numFmtId="0" fontId="25" fillId="0" borderId="0" xfId="42" applyFont="1" applyAlignment="1" applyProtection="1">
      <alignment horizontal="left" vertical="center"/>
      <protection locked="0"/>
    </xf>
    <xf numFmtId="0" fontId="30" fillId="0" borderId="0" xfId="42" applyFont="1" applyAlignment="1" applyProtection="1">
      <alignment horizontal="left" vertical="center" wrapText="1"/>
      <protection locked="0"/>
    </xf>
    <xf numFmtId="0" fontId="25" fillId="45" borderId="21" xfId="42" applyFont="1" applyFill="1" applyBorder="1" applyAlignment="1" applyProtection="1">
      <alignment horizontal="center" vertical="center"/>
      <protection locked="0"/>
    </xf>
    <xf numFmtId="0" fontId="25" fillId="45" borderId="14" xfId="42" applyFont="1" applyFill="1" applyBorder="1" applyAlignment="1" applyProtection="1">
      <alignment horizontal="left" vertical="center" wrapText="1"/>
      <protection locked="0"/>
    </xf>
    <xf numFmtId="0" fontId="25" fillId="45" borderId="45" xfId="42" applyFont="1" applyFill="1" applyBorder="1" applyAlignment="1" applyProtection="1">
      <alignment horizontal="center" vertical="center"/>
      <protection locked="0"/>
    </xf>
    <xf numFmtId="0" fontId="37" fillId="45" borderId="45" xfId="42" applyFont="1" applyFill="1" applyBorder="1" applyAlignment="1" applyProtection="1">
      <alignment horizontal="left" vertical="center" wrapText="1"/>
      <protection locked="0"/>
    </xf>
    <xf numFmtId="0" fontId="37" fillId="45" borderId="45" xfId="42" applyFont="1" applyFill="1" applyBorder="1" applyAlignment="1" applyProtection="1">
      <alignment horizontal="center" vertical="center"/>
      <protection locked="0"/>
    </xf>
    <xf numFmtId="0" fontId="0" fillId="45" borderId="45" xfId="42" applyFont="1" applyFill="1" applyBorder="1" applyAlignment="1" applyProtection="1">
      <alignment horizontal="left" vertical="center" wrapText="1"/>
      <protection locked="0"/>
    </xf>
    <xf numFmtId="0" fontId="0" fillId="45" borderId="45" xfId="42" applyFont="1" applyFill="1" applyBorder="1" applyAlignment="1" applyProtection="1">
      <alignment horizontal="center" vertical="center" wrapText="1"/>
      <protection locked="0"/>
    </xf>
    <xf numFmtId="0" fontId="37" fillId="47" borderId="11" xfId="42" applyFont="1" applyFill="1" applyBorder="1" applyAlignment="1" applyProtection="1">
      <alignment horizontal="left" vertical="center" wrapText="1"/>
      <protection locked="0"/>
    </xf>
    <xf numFmtId="0" fontId="37" fillId="47" borderId="11" xfId="42" applyFont="1" applyFill="1" applyBorder="1" applyAlignment="1" applyProtection="1">
      <alignment vertical="center"/>
      <protection locked="0"/>
    </xf>
    <xf numFmtId="0" fontId="37" fillId="46" borderId="11" xfId="42" applyFont="1" applyFill="1" applyBorder="1" applyAlignment="1" applyProtection="1">
      <alignment vertical="center" wrapText="1"/>
      <protection locked="0"/>
    </xf>
    <xf numFmtId="0" fontId="37" fillId="48" borderId="10" xfId="42" applyFont="1" applyFill="1" applyBorder="1" applyAlignment="1" applyProtection="1">
      <alignment vertical="center"/>
      <protection locked="0"/>
    </xf>
    <xf numFmtId="0" fontId="33" fillId="0" borderId="0" xfId="42" applyFont="1" applyAlignment="1" applyProtection="1">
      <alignment horizontal="center" vertical="center" wrapText="1"/>
      <protection locked="0"/>
    </xf>
    <xf numFmtId="0" fontId="37" fillId="48" borderId="10" xfId="42" applyFont="1" applyFill="1" applyBorder="1" applyProtection="1">
      <protection locked="0"/>
    </xf>
    <xf numFmtId="0" fontId="33" fillId="0" borderId="45" xfId="42" applyFont="1" applyBorder="1" applyProtection="1">
      <protection locked="0"/>
    </xf>
    <xf numFmtId="0" fontId="24" fillId="0" borderId="0" xfId="42" applyFont="1" applyProtection="1">
      <protection locked="0"/>
    </xf>
    <xf numFmtId="0" fontId="25" fillId="0" borderId="0" xfId="42" applyFont="1" applyAlignment="1">
      <alignment horizontal="center" vertical="center"/>
    </xf>
    <xf numFmtId="165" fontId="25" fillId="0" borderId="0" xfId="42" applyNumberFormat="1" applyFont="1" applyAlignment="1">
      <alignment horizontal="center" vertical="center"/>
    </xf>
    <xf numFmtId="0" fontId="22" fillId="0" borderId="0" xfId="42" applyFont="1" applyAlignment="1" applyProtection="1">
      <alignment horizontal="center"/>
      <protection locked="0"/>
    </xf>
    <xf numFmtId="0" fontId="24" fillId="0" borderId="0" xfId="42" applyFont="1" applyAlignment="1">
      <alignment horizontal="center"/>
    </xf>
    <xf numFmtId="0" fontId="47" fillId="0" borderId="0" xfId="42" applyFont="1" applyAlignment="1" applyProtection="1">
      <alignment horizontal="center" vertical="center"/>
      <protection locked="0"/>
    </xf>
    <xf numFmtId="0" fontId="25" fillId="0" borderId="0" xfId="42" applyFont="1" applyAlignment="1">
      <alignment horizontal="left" vertical="center" wrapText="1"/>
    </xf>
    <xf numFmtId="0" fontId="22" fillId="0" borderId="52" xfId="42" applyFont="1" applyBorder="1" applyAlignment="1" applyProtection="1">
      <alignment horizontal="center" vertical="center"/>
      <protection locked="0"/>
    </xf>
    <xf numFmtId="0" fontId="46" fillId="0" borderId="52" xfId="42" applyFont="1" applyBorder="1" applyAlignment="1" applyProtection="1">
      <alignment horizontal="left" vertical="center" wrapText="1"/>
      <protection locked="0"/>
    </xf>
    <xf numFmtId="0" fontId="51" fillId="0" borderId="45" xfId="42" applyFont="1" applyBorder="1" applyAlignment="1" applyProtection="1">
      <alignment horizontal="center" vertical="center"/>
      <protection locked="0"/>
    </xf>
    <xf numFmtId="0" fontId="55" fillId="0" borderId="0" xfId="42" applyFont="1" applyAlignment="1" applyProtection="1">
      <alignment horizontal="center" vertical="center" textRotation="90"/>
      <protection locked="0"/>
    </xf>
    <xf numFmtId="0" fontId="57" fillId="0" borderId="0" xfId="42" applyFont="1" applyProtection="1">
      <protection locked="0"/>
    </xf>
    <xf numFmtId="0" fontId="25" fillId="56" borderId="45" xfId="42" applyFont="1" applyFill="1" applyBorder="1" applyAlignment="1" applyProtection="1">
      <alignment horizontal="center" vertical="center"/>
      <protection locked="0"/>
    </xf>
    <xf numFmtId="0" fontId="55" fillId="0" borderId="46" xfId="42" applyFont="1" applyBorder="1" applyAlignment="1" applyProtection="1">
      <alignment horizontal="center" vertical="center" textRotation="90"/>
      <protection locked="0"/>
    </xf>
    <xf numFmtId="0" fontId="25" fillId="0" borderId="54" xfId="42" applyFont="1" applyBorder="1" applyAlignment="1" applyProtection="1">
      <alignment wrapText="1"/>
      <protection locked="0"/>
    </xf>
    <xf numFmtId="0" fontId="47" fillId="0" borderId="55" xfId="42" applyFont="1" applyBorder="1" applyAlignment="1" applyProtection="1">
      <alignment horizontal="center" vertical="center"/>
      <protection locked="0"/>
    </xf>
    <xf numFmtId="0" fontId="26" fillId="0" borderId="54" xfId="42" applyFont="1" applyBorder="1" applyAlignment="1" applyProtection="1">
      <alignment vertical="center" wrapText="1"/>
      <protection locked="0"/>
    </xf>
    <xf numFmtId="0" fontId="26" fillId="0" borderId="56" xfId="42" applyFont="1" applyBorder="1" applyAlignment="1" applyProtection="1">
      <alignment vertical="center" wrapText="1"/>
      <protection locked="0"/>
    </xf>
    <xf numFmtId="0" fontId="25" fillId="56" borderId="57" xfId="42" applyFont="1" applyFill="1" applyBorder="1" applyAlignment="1" applyProtection="1">
      <alignment horizontal="center" vertical="center"/>
      <protection locked="0"/>
    </xf>
    <xf numFmtId="0" fontId="23" fillId="0" borderId="0" xfId="42" applyAlignment="1" applyProtection="1">
      <alignment horizontal="left" vertical="center" wrapText="1"/>
      <protection locked="0"/>
    </xf>
    <xf numFmtId="0" fontId="29" fillId="0" borderId="0" xfId="42" applyFont="1" applyAlignment="1" applyProtection="1">
      <alignment vertical="center" wrapText="1"/>
      <protection locked="0"/>
    </xf>
    <xf numFmtId="0" fontId="49" fillId="0" borderId="0" xfId="42" applyFont="1" applyAlignment="1" applyProtection="1">
      <alignment wrapText="1"/>
      <protection locked="0"/>
    </xf>
    <xf numFmtId="0" fontId="37" fillId="47" borderId="13" xfId="42" applyFont="1" applyFill="1" applyBorder="1" applyAlignment="1" applyProtection="1">
      <alignment horizontal="left" vertical="center" wrapText="1"/>
      <protection locked="0"/>
    </xf>
    <xf numFmtId="0" fontId="37" fillId="46" borderId="10" xfId="42" applyFont="1" applyFill="1" applyBorder="1" applyAlignment="1" applyProtection="1">
      <alignment vertical="center" wrapText="1"/>
      <protection locked="0"/>
    </xf>
    <xf numFmtId="0" fontId="37" fillId="44" borderId="10" xfId="42" applyFont="1" applyFill="1" applyBorder="1" applyAlignment="1" applyProtection="1">
      <alignment horizontal="left" vertical="center" wrapText="1"/>
      <protection locked="0"/>
    </xf>
    <xf numFmtId="0" fontId="37" fillId="44" borderId="21" xfId="42" applyFont="1" applyFill="1" applyBorder="1" applyAlignment="1" applyProtection="1">
      <alignment horizontal="left" vertical="center" wrapText="1"/>
      <protection locked="0"/>
    </xf>
    <xf numFmtId="0" fontId="46" fillId="0" borderId="0" xfId="42" applyFont="1" applyAlignment="1" applyProtection="1">
      <alignment horizontal="center" vertical="center"/>
      <protection locked="0"/>
    </xf>
    <xf numFmtId="0" fontId="46" fillId="44" borderId="47" xfId="42" applyFont="1" applyFill="1" applyBorder="1" applyAlignment="1" applyProtection="1">
      <alignment horizontal="center" vertical="center"/>
      <protection locked="0"/>
    </xf>
    <xf numFmtId="0" fontId="37" fillId="50" borderId="10" xfId="42" applyFont="1" applyFill="1" applyBorder="1" applyAlignment="1" applyProtection="1">
      <alignment horizontal="left" vertical="center" wrapText="1"/>
      <protection locked="0"/>
    </xf>
    <xf numFmtId="0" fontId="25" fillId="45" borderId="10" xfId="42" applyFont="1" applyFill="1" applyBorder="1" applyAlignment="1" applyProtection="1">
      <alignment horizontal="left" vertical="center" wrapText="1"/>
      <protection locked="0"/>
    </xf>
    <xf numFmtId="0" fontId="37" fillId="45" borderId="13" xfId="42" applyFont="1" applyFill="1" applyBorder="1" applyAlignment="1" applyProtection="1">
      <alignment horizontal="left" vertical="top" wrapText="1"/>
      <protection locked="0"/>
    </xf>
    <xf numFmtId="0" fontId="37" fillId="47" borderId="20" xfId="42" applyFont="1" applyFill="1" applyBorder="1" applyAlignment="1" applyProtection="1">
      <alignment vertical="center" wrapText="1"/>
      <protection locked="0"/>
    </xf>
    <xf numFmtId="0" fontId="25" fillId="47" borderId="45" xfId="42" applyFont="1" applyFill="1" applyBorder="1" applyAlignment="1" applyProtection="1">
      <alignment horizontal="center" vertical="center"/>
      <protection locked="0"/>
    </xf>
    <xf numFmtId="0" fontId="46" fillId="46" borderId="21" xfId="42" applyFont="1" applyFill="1" applyBorder="1" applyAlignment="1" applyProtection="1">
      <alignment horizontal="center" vertical="center"/>
      <protection locked="0"/>
    </xf>
    <xf numFmtId="0" fontId="21" fillId="48" borderId="13" xfId="42" applyFont="1" applyFill="1" applyBorder="1" applyAlignment="1" applyProtection="1">
      <alignment vertical="top" wrapText="1"/>
      <protection locked="0"/>
    </xf>
    <xf numFmtId="0" fontId="22" fillId="48" borderId="45" xfId="42" applyFont="1" applyFill="1" applyBorder="1" applyAlignment="1" applyProtection="1">
      <alignment horizontal="center" vertical="center"/>
      <protection locked="0"/>
    </xf>
    <xf numFmtId="0" fontId="37" fillId="44" borderId="45" xfId="42" applyFont="1" applyFill="1" applyBorder="1" applyAlignment="1" applyProtection="1">
      <alignment horizontal="left" vertical="center" wrapText="1"/>
      <protection locked="0"/>
    </xf>
    <xf numFmtId="0" fontId="46" fillId="0" borderId="0" xfId="42" applyFont="1" applyAlignment="1" applyProtection="1">
      <alignment horizontal="left" vertical="center" wrapText="1"/>
      <protection locked="0"/>
    </xf>
    <xf numFmtId="0" fontId="25" fillId="44" borderId="10" xfId="42" applyFont="1" applyFill="1" applyBorder="1" applyAlignment="1" applyProtection="1">
      <alignment horizontal="left" vertical="center" wrapText="1"/>
      <protection locked="0"/>
    </xf>
    <xf numFmtId="0" fontId="25" fillId="44" borderId="21" xfId="42" applyFont="1" applyFill="1" applyBorder="1" applyAlignment="1" applyProtection="1">
      <alignment horizontal="left" vertical="center" wrapText="1"/>
      <protection locked="0"/>
    </xf>
    <xf numFmtId="0" fontId="25" fillId="44" borderId="45" xfId="42" applyFont="1" applyFill="1" applyBorder="1" applyAlignment="1" applyProtection="1">
      <alignment horizontal="left" vertical="center" wrapText="1"/>
      <protection locked="0"/>
    </xf>
    <xf numFmtId="0" fontId="46" fillId="50" borderId="10" xfId="42" applyFont="1" applyFill="1" applyBorder="1" applyAlignment="1" applyProtection="1">
      <alignment horizontal="left" vertical="center"/>
      <protection locked="0"/>
    </xf>
    <xf numFmtId="0" fontId="25" fillId="0" borderId="0" xfId="42" applyFont="1" applyAlignment="1" applyProtection="1">
      <alignment horizontal="left" vertical="center" wrapText="1"/>
      <protection locked="0"/>
    </xf>
    <xf numFmtId="0" fontId="37" fillId="45" borderId="21" xfId="42" applyFont="1" applyFill="1" applyBorder="1" applyAlignment="1" applyProtection="1">
      <alignment horizontal="left" vertical="center" wrapText="1"/>
      <protection locked="0"/>
    </xf>
    <xf numFmtId="0" fontId="25" fillId="45" borderId="45" xfId="42" applyFont="1" applyFill="1" applyBorder="1" applyAlignment="1" applyProtection="1">
      <alignment horizontal="left" vertical="center" wrapText="1"/>
      <protection locked="0"/>
    </xf>
    <xf numFmtId="0" fontId="25" fillId="47" borderId="10" xfId="42" applyFont="1" applyFill="1" applyBorder="1" applyAlignment="1" applyProtection="1">
      <alignment horizontal="left" vertical="center" wrapText="1"/>
      <protection locked="0"/>
    </xf>
    <xf numFmtId="0" fontId="25" fillId="47" borderId="13" xfId="42" applyFont="1" applyFill="1" applyBorder="1" applyAlignment="1" applyProtection="1">
      <alignment horizontal="left" vertical="center" wrapText="1"/>
      <protection locked="0"/>
    </xf>
    <xf numFmtId="0" fontId="37" fillId="47" borderId="10" xfId="42" applyFont="1" applyFill="1" applyBorder="1" applyAlignment="1" applyProtection="1">
      <alignment horizontal="left" vertical="center" wrapText="1"/>
      <protection locked="0"/>
    </xf>
    <xf numFmtId="0" fontId="46" fillId="46" borderId="21" xfId="42" applyFont="1" applyFill="1" applyBorder="1" applyAlignment="1" applyProtection="1">
      <alignment horizontal="left" vertical="center"/>
      <protection locked="0"/>
    </xf>
    <xf numFmtId="0" fontId="37" fillId="46" borderId="13" xfId="42" applyFont="1" applyFill="1" applyBorder="1" applyAlignment="1" applyProtection="1">
      <alignment horizontal="left" vertical="center" wrapText="1"/>
      <protection locked="0"/>
    </xf>
    <xf numFmtId="0" fontId="25" fillId="46" borderId="10" xfId="42" applyFont="1" applyFill="1" applyBorder="1" applyAlignment="1" applyProtection="1">
      <alignment horizontal="left" vertical="center" wrapText="1"/>
      <protection locked="0"/>
    </xf>
    <xf numFmtId="0" fontId="37" fillId="46" borderId="10" xfId="42" applyFont="1" applyFill="1" applyBorder="1" applyAlignment="1" applyProtection="1">
      <alignment horizontal="left" vertical="center" wrapText="1"/>
      <protection locked="0"/>
    </xf>
    <xf numFmtId="0" fontId="22" fillId="48" borderId="45" xfId="42" applyFont="1" applyFill="1" applyBorder="1" applyAlignment="1" applyProtection="1">
      <alignment horizontal="left" vertical="center"/>
      <protection locked="0"/>
    </xf>
    <xf numFmtId="0" fontId="25" fillId="48" borderId="10" xfId="42" applyFont="1" applyFill="1" applyBorder="1" applyAlignment="1" applyProtection="1">
      <alignment horizontal="left" vertical="center" wrapText="1"/>
      <protection locked="0"/>
    </xf>
    <xf numFmtId="0" fontId="37" fillId="48" borderId="10" xfId="42" applyFont="1" applyFill="1" applyBorder="1" applyAlignment="1" applyProtection="1">
      <alignment horizontal="left" vertical="center" wrapText="1"/>
      <protection locked="0"/>
    </xf>
    <xf numFmtId="6" fontId="25" fillId="48" borderId="10" xfId="42" applyNumberFormat="1" applyFont="1" applyFill="1" applyBorder="1" applyAlignment="1" applyProtection="1">
      <alignment horizontal="left" vertical="center" wrapText="1"/>
      <protection locked="0"/>
    </xf>
    <xf numFmtId="0" fontId="24" fillId="0" borderId="59" xfId="42" applyFont="1" applyBorder="1" applyAlignment="1" applyProtection="1">
      <alignment vertical="center"/>
      <protection locked="0"/>
    </xf>
    <xf numFmtId="0" fontId="48" fillId="44" borderId="45" xfId="42" applyFont="1" applyFill="1" applyBorder="1" applyAlignment="1" applyProtection="1">
      <alignment horizontal="left" vertical="center"/>
      <protection locked="0"/>
    </xf>
    <xf numFmtId="0" fontId="37" fillId="50" borderId="10" xfId="42" applyFont="1" applyFill="1" applyBorder="1" applyAlignment="1" applyProtection="1">
      <alignment horizontal="left" vertical="center"/>
      <protection locked="0"/>
    </xf>
    <xf numFmtId="0" fontId="46" fillId="47" borderId="45" xfId="42" applyFont="1" applyFill="1" applyBorder="1" applyAlignment="1" applyProtection="1">
      <alignment horizontal="center" vertical="center"/>
      <protection locked="0"/>
    </xf>
    <xf numFmtId="0" fontId="25" fillId="47" borderId="22" xfId="42" applyFont="1" applyFill="1" applyBorder="1" applyAlignment="1" applyProtection="1">
      <alignment horizontal="center" vertical="center"/>
      <protection locked="0"/>
    </xf>
    <xf numFmtId="0" fontId="37" fillId="47" borderId="22" xfId="42" applyFont="1" applyFill="1" applyBorder="1" applyAlignment="1" applyProtection="1">
      <alignment horizontal="left" vertical="center"/>
      <protection locked="0"/>
    </xf>
    <xf numFmtId="0" fontId="25" fillId="47" borderId="23" xfId="42" applyFont="1" applyFill="1" applyBorder="1" applyAlignment="1" applyProtection="1">
      <alignment horizontal="center" vertical="center"/>
      <protection locked="0"/>
    </xf>
    <xf numFmtId="0" fontId="25" fillId="47" borderId="22" xfId="42" applyFont="1" applyFill="1" applyBorder="1" applyAlignment="1" applyProtection="1">
      <alignment horizontal="left" vertical="center" wrapText="1"/>
      <protection locked="0"/>
    </xf>
    <xf numFmtId="0" fontId="46" fillId="47" borderId="45" xfId="42" applyFont="1" applyFill="1" applyBorder="1" applyAlignment="1" applyProtection="1">
      <alignment horizontal="left" vertical="center" wrapText="1"/>
      <protection locked="0"/>
    </xf>
    <xf numFmtId="0" fontId="25" fillId="45" borderId="13" xfId="42" applyFont="1" applyFill="1" applyBorder="1" applyAlignment="1" applyProtection="1">
      <alignment horizontal="left" vertical="center" wrapText="1"/>
      <protection locked="0"/>
    </xf>
    <xf numFmtId="166" fontId="0" fillId="45" borderId="45" xfId="42" applyNumberFormat="1" applyFont="1" applyFill="1" applyBorder="1" applyAlignment="1" applyProtection="1">
      <alignment horizontal="center" vertical="center" wrapText="1"/>
      <protection locked="0"/>
    </xf>
    <xf numFmtId="0" fontId="37" fillId="50" borderId="11" xfId="42" applyFont="1" applyFill="1" applyBorder="1" applyAlignment="1" applyProtection="1">
      <alignment horizontal="left" vertical="center" wrapText="1"/>
      <protection locked="0"/>
    </xf>
    <xf numFmtId="0" fontId="37" fillId="50" borderId="13" xfId="42" applyFont="1" applyFill="1" applyBorder="1" applyAlignment="1" applyProtection="1">
      <alignment horizontal="left" vertical="center" wrapText="1"/>
      <protection locked="0"/>
    </xf>
    <xf numFmtId="0" fontId="25" fillId="50" borderId="22" xfId="42" applyFont="1" applyFill="1" applyBorder="1" applyAlignment="1" applyProtection="1">
      <alignment horizontal="center" vertical="center"/>
      <protection locked="0"/>
    </xf>
    <xf numFmtId="166" fontId="25" fillId="50" borderId="45" xfId="42" applyNumberFormat="1" applyFont="1" applyFill="1" applyBorder="1" applyAlignment="1" applyProtection="1">
      <alignment vertical="center"/>
      <protection locked="0"/>
    </xf>
    <xf numFmtId="167" fontId="25" fillId="50" borderId="45" xfId="42" applyNumberFormat="1" applyFont="1" applyFill="1" applyBorder="1" applyAlignment="1" applyProtection="1">
      <alignment horizontal="center" vertical="center"/>
      <protection locked="0"/>
    </xf>
    <xf numFmtId="0" fontId="46" fillId="0" borderId="69" xfId="42" applyFont="1" applyBorder="1" applyAlignment="1" applyProtection="1">
      <alignment vertical="center"/>
      <protection locked="0"/>
    </xf>
    <xf numFmtId="0" fontId="46" fillId="0" borderId="54" xfId="42" applyFont="1" applyBorder="1" applyAlignment="1" applyProtection="1">
      <alignment vertical="center"/>
      <protection locked="0"/>
    </xf>
    <xf numFmtId="0" fontId="46" fillId="0" borderId="56" xfId="42" applyFont="1" applyBorder="1" applyAlignment="1" applyProtection="1">
      <alignment vertical="center"/>
      <protection locked="0"/>
    </xf>
    <xf numFmtId="0" fontId="25" fillId="48" borderId="11" xfId="42" applyFont="1" applyFill="1" applyBorder="1" applyAlignment="1" applyProtection="1">
      <alignment horizontal="center" vertical="center"/>
      <protection locked="0"/>
    </xf>
    <xf numFmtId="3" fontId="25" fillId="50" borderId="45" xfId="42" applyNumberFormat="1" applyFont="1" applyFill="1" applyBorder="1" applyAlignment="1" applyProtection="1">
      <alignment horizontal="center" vertical="center"/>
      <protection locked="0"/>
    </xf>
    <xf numFmtId="0" fontId="48" fillId="46" borderId="56" xfId="42" applyFont="1" applyFill="1" applyBorder="1" applyAlignment="1" applyProtection="1">
      <alignment vertical="center"/>
      <protection locked="0"/>
    </xf>
    <xf numFmtId="0" fontId="48" fillId="64" borderId="54" xfId="42" applyFont="1" applyFill="1" applyBorder="1" applyAlignment="1" applyProtection="1">
      <alignment vertical="center"/>
      <protection locked="0"/>
    </xf>
    <xf numFmtId="0" fontId="48" fillId="65" borderId="54" xfId="42" applyFont="1" applyFill="1" applyBorder="1" applyAlignment="1" applyProtection="1">
      <alignment vertical="center"/>
      <protection locked="0"/>
    </xf>
    <xf numFmtId="0" fontId="24" fillId="0" borderId="0" xfId="42" applyFont="1" applyAlignment="1" applyProtection="1">
      <alignment vertical="center"/>
      <protection locked="0"/>
    </xf>
    <xf numFmtId="0" fontId="24" fillId="0" borderId="0" xfId="42" applyFont="1" applyAlignment="1">
      <alignment horizontal="center" vertical="center"/>
    </xf>
    <xf numFmtId="0" fontId="37" fillId="56" borderId="45" xfId="42" applyFont="1" applyFill="1" applyBorder="1" applyAlignment="1" applyProtection="1">
      <alignment horizontal="center" vertical="center"/>
      <protection locked="0"/>
    </xf>
    <xf numFmtId="0" fontId="37" fillId="48" borderId="10" xfId="42" applyFont="1" applyFill="1" applyBorder="1" applyAlignment="1" applyProtection="1">
      <alignment vertical="center" wrapText="1"/>
      <protection locked="0"/>
    </xf>
    <xf numFmtId="0" fontId="22" fillId="0" borderId="63" xfId="42" applyFont="1" applyBorder="1" applyAlignment="1" applyProtection="1">
      <alignment horizontal="center" vertical="center"/>
      <protection locked="0"/>
    </xf>
    <xf numFmtId="0" fontId="0" fillId="0" borderId="81" xfId="42" applyFont="1" applyBorder="1" applyAlignment="1" applyProtection="1">
      <alignment vertical="center" wrapText="1"/>
      <protection locked="0"/>
    </xf>
    <xf numFmtId="0" fontId="24" fillId="0" borderId="45" xfId="42" applyFont="1" applyBorder="1" applyAlignment="1" applyProtection="1">
      <alignment horizontal="center" vertical="center"/>
      <protection hidden="1"/>
    </xf>
    <xf numFmtId="0" fontId="24" fillId="0" borderId="57" xfId="42" applyFont="1" applyBorder="1" applyAlignment="1" applyProtection="1">
      <alignment horizontal="center" vertical="center"/>
      <protection hidden="1"/>
    </xf>
    <xf numFmtId="0" fontId="46" fillId="0" borderId="45" xfId="42" applyFont="1" applyBorder="1" applyAlignment="1" applyProtection="1">
      <alignment horizontal="center" vertical="center"/>
      <protection hidden="1"/>
    </xf>
    <xf numFmtId="0" fontId="46" fillId="0" borderId="57" xfId="42" applyFont="1" applyBorder="1" applyAlignment="1" applyProtection="1">
      <alignment horizontal="center" vertical="center"/>
      <protection hidden="1"/>
    </xf>
    <xf numFmtId="0" fontId="25" fillId="52" borderId="45" xfId="42" applyFont="1" applyFill="1" applyBorder="1" applyAlignment="1" applyProtection="1">
      <alignment horizontal="center" vertical="center"/>
      <protection hidden="1"/>
    </xf>
    <xf numFmtId="0" fontId="25" fillId="0" borderId="45" xfId="42" applyFont="1" applyBorder="1" applyAlignment="1" applyProtection="1">
      <alignment horizontal="center" vertical="center"/>
      <protection hidden="1"/>
    </xf>
    <xf numFmtId="0" fontId="25" fillId="57" borderId="45" xfId="42" applyFont="1" applyFill="1" applyBorder="1" applyAlignment="1" applyProtection="1">
      <alignment horizontal="center" vertical="center" wrapText="1"/>
      <protection hidden="1"/>
    </xf>
    <xf numFmtId="0" fontId="25" fillId="58" borderId="45" xfId="42" applyFont="1" applyFill="1" applyBorder="1" applyAlignment="1" applyProtection="1">
      <alignment horizontal="center" vertical="center" wrapText="1"/>
      <protection hidden="1"/>
    </xf>
    <xf numFmtId="0" fontId="25" fillId="59" borderId="45" xfId="42" applyFont="1" applyFill="1" applyBorder="1" applyAlignment="1" applyProtection="1">
      <alignment horizontal="center" vertical="center" wrapText="1"/>
      <protection hidden="1"/>
    </xf>
    <xf numFmtId="0" fontId="25" fillId="0" borderId="55" xfId="42" applyFont="1" applyBorder="1" applyAlignment="1" applyProtection="1">
      <alignment horizontal="left" vertical="center" wrapText="1"/>
      <protection hidden="1"/>
    </xf>
    <xf numFmtId="0" fontId="25" fillId="0" borderId="57" xfId="42" applyFont="1" applyBorder="1" applyAlignment="1" applyProtection="1">
      <alignment horizontal="center" vertical="center"/>
      <protection hidden="1"/>
    </xf>
    <xf numFmtId="0" fontId="25" fillId="57" borderId="57" xfId="42" applyFont="1" applyFill="1" applyBorder="1" applyAlignment="1" applyProtection="1">
      <alignment horizontal="center" vertical="center" wrapText="1"/>
      <protection hidden="1"/>
    </xf>
    <xf numFmtId="0" fontId="25" fillId="58" borderId="57" xfId="42" applyFont="1" applyFill="1" applyBorder="1" applyAlignment="1" applyProtection="1">
      <alignment horizontal="center" vertical="center" wrapText="1"/>
      <protection hidden="1"/>
    </xf>
    <xf numFmtId="0" fontId="25" fillId="59" borderId="57" xfId="42" applyFont="1" applyFill="1" applyBorder="1" applyAlignment="1" applyProtection="1">
      <alignment horizontal="center" vertical="center" wrapText="1"/>
      <protection hidden="1"/>
    </xf>
    <xf numFmtId="0" fontId="25" fillId="0" borderId="58" xfId="42" applyFont="1" applyBorder="1" applyAlignment="1" applyProtection="1">
      <alignment horizontal="left" vertical="center" wrapText="1"/>
      <protection hidden="1"/>
    </xf>
    <xf numFmtId="0" fontId="37" fillId="52" borderId="54" xfId="42" applyFont="1" applyFill="1" applyBorder="1" applyAlignment="1" applyProtection="1">
      <alignment horizontal="left" vertical="center" wrapText="1"/>
      <protection hidden="1"/>
    </xf>
    <xf numFmtId="0" fontId="45" fillId="52" borderId="45" xfId="42" applyFont="1" applyFill="1" applyBorder="1" applyAlignment="1" applyProtection="1">
      <alignment horizontal="center" vertical="center" wrapText="1"/>
      <protection hidden="1"/>
    </xf>
    <xf numFmtId="3" fontId="45" fillId="52" borderId="45" xfId="42" applyNumberFormat="1" applyFont="1" applyFill="1" applyBorder="1" applyAlignment="1" applyProtection="1">
      <alignment horizontal="center" vertical="center" wrapText="1"/>
      <protection hidden="1"/>
    </xf>
    <xf numFmtId="0" fontId="23" fillId="0" borderId="45" xfId="42" applyBorder="1" applyAlignment="1" applyProtection="1">
      <alignment horizontal="left" vertical="center" wrapText="1"/>
      <protection hidden="1"/>
    </xf>
    <xf numFmtId="0" fontId="23" fillId="0" borderId="45" xfId="42" applyBorder="1" applyAlignment="1" applyProtection="1">
      <alignment horizontal="center" vertical="center"/>
      <protection hidden="1"/>
    </xf>
    <xf numFmtId="0" fontId="48" fillId="0" borderId="45" xfId="42" applyFont="1" applyBorder="1" applyAlignment="1" applyProtection="1">
      <alignment horizontal="left" vertical="center" wrapText="1"/>
      <protection hidden="1"/>
    </xf>
    <xf numFmtId="0" fontId="23" fillId="0" borderId="10" xfId="42" applyBorder="1" applyAlignment="1" applyProtection="1">
      <alignment horizontal="center" vertical="center"/>
      <protection hidden="1"/>
    </xf>
    <xf numFmtId="0" fontId="23" fillId="53" borderId="21" xfId="42" applyFill="1" applyBorder="1" applyAlignment="1" applyProtection="1">
      <alignment horizontal="center" vertical="center"/>
      <protection hidden="1"/>
    </xf>
    <xf numFmtId="0" fontId="23" fillId="0" borderId="30" xfId="42" applyBorder="1" applyAlignment="1" applyProtection="1">
      <alignment horizontal="center" vertical="center"/>
      <protection hidden="1"/>
    </xf>
    <xf numFmtId="0" fontId="23" fillId="0" borderId="31" xfId="42" applyBorder="1" applyAlignment="1" applyProtection="1">
      <alignment horizontal="center" vertical="center"/>
      <protection hidden="1"/>
    </xf>
    <xf numFmtId="0" fontId="23" fillId="0" borderId="32" xfId="42" applyBorder="1" applyAlignment="1" applyProtection="1">
      <alignment horizontal="center" vertical="center"/>
      <protection hidden="1"/>
    </xf>
    <xf numFmtId="0" fontId="38" fillId="0" borderId="0" xfId="42" applyFont="1" applyAlignment="1" applyProtection="1">
      <alignment horizontal="center" vertical="center"/>
      <protection hidden="1"/>
    </xf>
    <xf numFmtId="0" fontId="23" fillId="22" borderId="35" xfId="42" applyFill="1" applyBorder="1" applyAlignment="1" applyProtection="1">
      <alignment horizontal="center" vertical="center"/>
      <protection hidden="1"/>
    </xf>
    <xf numFmtId="0" fontId="23" fillId="22" borderId="10" xfId="42" applyFill="1" applyBorder="1" applyAlignment="1" applyProtection="1">
      <alignment horizontal="center" vertical="center"/>
      <protection hidden="1"/>
    </xf>
    <xf numFmtId="0" fontId="33" fillId="23" borderId="36" xfId="42" applyFont="1" applyFill="1" applyBorder="1" applyAlignment="1" applyProtection="1">
      <alignment horizontal="center" vertical="center"/>
      <protection hidden="1"/>
    </xf>
    <xf numFmtId="0" fontId="23" fillId="0" borderId="0" xfId="42" applyAlignment="1" applyProtection="1">
      <alignment horizontal="center" vertical="center"/>
      <protection hidden="1"/>
    </xf>
    <xf numFmtId="0" fontId="23" fillId="0" borderId="35" xfId="42" applyBorder="1" applyAlignment="1" applyProtection="1">
      <alignment horizontal="center" vertical="center"/>
      <protection hidden="1"/>
    </xf>
    <xf numFmtId="0" fontId="23" fillId="0" borderId="36" xfId="42" applyBorder="1" applyAlignment="1" applyProtection="1">
      <alignment horizontal="center" vertical="center"/>
      <protection hidden="1"/>
    </xf>
    <xf numFmtId="0" fontId="33" fillId="23" borderId="10" xfId="42" applyFont="1" applyFill="1" applyBorder="1" applyAlignment="1" applyProtection="1">
      <alignment horizontal="center" vertical="center"/>
      <protection hidden="1"/>
    </xf>
    <xf numFmtId="0" fontId="23" fillId="22" borderId="42" xfId="42" applyFill="1" applyBorder="1" applyAlignment="1" applyProtection="1">
      <alignment horizontal="center" vertical="center"/>
      <protection hidden="1"/>
    </xf>
    <xf numFmtId="0" fontId="23" fillId="22" borderId="43" xfId="42" applyFill="1" applyBorder="1" applyAlignment="1" applyProtection="1">
      <alignment horizontal="center" vertical="center"/>
      <protection hidden="1"/>
    </xf>
    <xf numFmtId="0" fontId="33" fillId="23" borderId="44" xfId="42" applyFont="1" applyFill="1" applyBorder="1" applyAlignment="1" applyProtection="1">
      <alignment horizontal="center" vertical="center"/>
      <protection hidden="1"/>
    </xf>
    <xf numFmtId="0" fontId="23" fillId="27" borderId="35" xfId="42" applyFill="1" applyBorder="1" applyAlignment="1" applyProtection="1">
      <alignment horizontal="center" vertical="center"/>
      <protection hidden="1"/>
    </xf>
    <xf numFmtId="0" fontId="23" fillId="27" borderId="10" xfId="42" applyFill="1" applyBorder="1" applyAlignment="1" applyProtection="1">
      <alignment horizontal="center" vertical="center"/>
      <protection hidden="1"/>
    </xf>
    <xf numFmtId="0" fontId="23" fillId="27" borderId="42" xfId="42" applyFill="1" applyBorder="1" applyAlignment="1" applyProtection="1">
      <alignment horizontal="center" vertical="center"/>
      <protection hidden="1"/>
    </xf>
    <xf numFmtId="0" fontId="33" fillId="23" borderId="43" xfId="42" applyFont="1" applyFill="1" applyBorder="1" applyAlignment="1" applyProtection="1">
      <alignment horizontal="center" vertical="center"/>
      <protection hidden="1"/>
    </xf>
    <xf numFmtId="0" fontId="23" fillId="28" borderId="35" xfId="42" applyFill="1" applyBorder="1" applyAlignment="1" applyProtection="1">
      <alignment horizontal="center" vertical="center"/>
      <protection hidden="1"/>
    </xf>
    <xf numFmtId="0" fontId="23" fillId="28" borderId="10" xfId="42" applyFill="1" applyBorder="1" applyAlignment="1" applyProtection="1">
      <alignment horizontal="center" vertical="center"/>
      <protection hidden="1"/>
    </xf>
    <xf numFmtId="0" fontId="33" fillId="23" borderId="35" xfId="42" applyFont="1" applyFill="1" applyBorder="1" applyAlignment="1" applyProtection="1">
      <alignment horizontal="center" vertical="center"/>
      <protection hidden="1"/>
    </xf>
    <xf numFmtId="0" fontId="23" fillId="22" borderId="36" xfId="42" applyFill="1" applyBorder="1" applyAlignment="1" applyProtection="1">
      <alignment horizontal="center" vertical="center"/>
      <protection hidden="1"/>
    </xf>
    <xf numFmtId="0" fontId="33" fillId="23" borderId="42" xfId="42" applyFont="1" applyFill="1" applyBorder="1" applyAlignment="1" applyProtection="1">
      <alignment horizontal="center" vertical="center"/>
      <protection hidden="1"/>
    </xf>
    <xf numFmtId="0" fontId="23" fillId="22" borderId="44" xfId="42" applyFill="1" applyBorder="1" applyAlignment="1" applyProtection="1">
      <alignment horizontal="center" vertical="center"/>
      <protection hidden="1"/>
    </xf>
    <xf numFmtId="0" fontId="23" fillId="54" borderId="10" xfId="42" applyFill="1" applyBorder="1" applyAlignment="1" applyProtection="1">
      <alignment horizontal="center" vertical="center"/>
      <protection hidden="1"/>
    </xf>
    <xf numFmtId="0" fontId="23" fillId="0" borderId="0" xfId="42" applyProtection="1">
      <protection hidden="1"/>
    </xf>
    <xf numFmtId="0" fontId="38" fillId="0" borderId="0" xfId="42" applyFont="1" applyAlignment="1" applyProtection="1">
      <alignment horizontal="center"/>
      <protection hidden="1"/>
    </xf>
    <xf numFmtId="0" fontId="23" fillId="27" borderId="36" xfId="42" applyFill="1" applyBorder="1" applyAlignment="1" applyProtection="1">
      <alignment horizontal="center" vertical="center"/>
      <protection hidden="1"/>
    </xf>
    <xf numFmtId="0" fontId="23" fillId="27" borderId="44" xfId="42" applyFill="1" applyBorder="1" applyAlignment="1" applyProtection="1">
      <alignment horizontal="center" vertical="center"/>
      <protection hidden="1"/>
    </xf>
    <xf numFmtId="0" fontId="23" fillId="27" borderId="43" xfId="42" applyFill="1" applyBorder="1" applyAlignment="1" applyProtection="1">
      <alignment horizontal="center" vertical="center"/>
      <protection hidden="1"/>
    </xf>
    <xf numFmtId="0" fontId="23" fillId="54" borderId="35" xfId="42" applyFill="1" applyBorder="1" applyAlignment="1" applyProtection="1">
      <alignment horizontal="center" vertical="center"/>
      <protection hidden="1"/>
    </xf>
    <xf numFmtId="0" fontId="61" fillId="67" borderId="45" xfId="0" applyFont="1" applyFill="1" applyBorder="1" applyAlignment="1">
      <alignment horizontal="center" vertical="center" wrapText="1"/>
    </xf>
    <xf numFmtId="0" fontId="62" fillId="67" borderId="45" xfId="0" applyFont="1" applyFill="1" applyBorder="1" applyAlignment="1">
      <alignment horizontal="center" vertical="center" wrapText="1"/>
    </xf>
    <xf numFmtId="0" fontId="63" fillId="67" borderId="45" xfId="0" applyFont="1" applyFill="1" applyBorder="1" applyAlignment="1">
      <alignment horizontal="center" vertical="center" wrapText="1"/>
    </xf>
    <xf numFmtId="0" fontId="60" fillId="67" borderId="45" xfId="0" applyFont="1" applyFill="1" applyBorder="1" applyAlignment="1">
      <alignment horizontal="center" vertical="center" wrapText="1"/>
    </xf>
    <xf numFmtId="0" fontId="66" fillId="67" borderId="45" xfId="0" applyFont="1" applyFill="1" applyBorder="1" applyAlignment="1">
      <alignment horizontal="center" vertical="center" wrapText="1"/>
    </xf>
    <xf numFmtId="0" fontId="60" fillId="68" borderId="45" xfId="0" applyFont="1" applyFill="1" applyBorder="1" applyAlignment="1">
      <alignment horizontal="center" vertical="center" wrapText="1"/>
    </xf>
    <xf numFmtId="0" fontId="68" fillId="0" borderId="0" xfId="0" applyFont="1" applyAlignment="1">
      <alignment horizontal="left" vertical="top" wrapText="1"/>
    </xf>
    <xf numFmtId="0" fontId="19" fillId="56" borderId="87" xfId="0" applyFont="1" applyFill="1" applyBorder="1" applyAlignment="1">
      <alignment horizontal="left" vertical="top" wrapText="1"/>
    </xf>
    <xf numFmtId="0" fontId="19" fillId="56" borderId="0" xfId="0" applyFont="1" applyFill="1" applyAlignment="1">
      <alignment horizontal="left" vertical="top" wrapText="1"/>
    </xf>
    <xf numFmtId="0" fontId="68" fillId="56" borderId="0" xfId="0" applyFont="1" applyFill="1" applyAlignment="1">
      <alignment horizontal="left" vertical="top" wrapText="1"/>
    </xf>
    <xf numFmtId="0" fontId="68" fillId="56" borderId="88" xfId="0" applyFont="1" applyFill="1" applyBorder="1" applyAlignment="1">
      <alignment horizontal="left" vertical="top" wrapText="1"/>
    </xf>
    <xf numFmtId="0" fontId="19" fillId="71" borderId="87" xfId="0" applyFont="1" applyFill="1" applyBorder="1" applyAlignment="1">
      <alignment horizontal="left" vertical="top" wrapText="1"/>
    </xf>
    <xf numFmtId="0" fontId="19" fillId="71" borderId="0" xfId="0" applyFont="1" applyFill="1" applyAlignment="1">
      <alignment horizontal="left" vertical="top" wrapText="1"/>
    </xf>
    <xf numFmtId="0" fontId="68" fillId="71" borderId="0" xfId="0" applyFont="1" applyFill="1" applyAlignment="1">
      <alignment horizontal="left" vertical="top" wrapText="1"/>
    </xf>
    <xf numFmtId="0" fontId="68" fillId="71" borderId="88" xfId="0" applyFont="1" applyFill="1" applyBorder="1" applyAlignment="1">
      <alignment horizontal="left" vertical="top" wrapText="1"/>
    </xf>
    <xf numFmtId="164" fontId="68" fillId="71" borderId="45" xfId="0" applyNumberFormat="1" applyFont="1" applyFill="1" applyBorder="1" applyAlignment="1" applyProtection="1">
      <alignment horizontal="center" vertical="center"/>
      <protection hidden="1"/>
    </xf>
    <xf numFmtId="164" fontId="68" fillId="71" borderId="45" xfId="0" applyNumberFormat="1" applyFont="1" applyFill="1" applyBorder="1" applyAlignment="1" applyProtection="1">
      <alignment horizontal="left" vertical="center" wrapText="1"/>
      <protection hidden="1"/>
    </xf>
    <xf numFmtId="0" fontId="19" fillId="72" borderId="0" xfId="0" applyFont="1" applyFill="1" applyAlignment="1">
      <alignment horizontal="center" vertical="center" wrapText="1"/>
    </xf>
    <xf numFmtId="0" fontId="20" fillId="72" borderId="0" xfId="0" applyFont="1" applyFill="1" applyAlignment="1">
      <alignment horizontal="center" vertical="center" wrapText="1"/>
    </xf>
    <xf numFmtId="164" fontId="68" fillId="2" borderId="45" xfId="0" applyNumberFormat="1" applyFont="1" applyFill="1" applyBorder="1" applyAlignment="1" applyProtection="1">
      <alignment horizontal="center" vertical="center" wrapText="1"/>
      <protection hidden="1"/>
    </xf>
    <xf numFmtId="164" fontId="68" fillId="18" borderId="45" xfId="0" applyNumberFormat="1" applyFont="1" applyFill="1" applyBorder="1" applyAlignment="1" applyProtection="1">
      <alignment horizontal="center" vertical="center" wrapText="1"/>
      <protection hidden="1"/>
    </xf>
    <xf numFmtId="164" fontId="68" fillId="72" borderId="0" xfId="0" applyNumberFormat="1" applyFont="1" applyFill="1" applyAlignment="1">
      <alignment horizontal="left" vertical="center" wrapText="1"/>
    </xf>
    <xf numFmtId="0" fontId="19" fillId="72" borderId="87" xfId="0" applyFont="1" applyFill="1" applyBorder="1" applyAlignment="1">
      <alignment horizontal="left" vertical="top" wrapText="1"/>
    </xf>
    <xf numFmtId="0" fontId="68" fillId="72" borderId="0" xfId="0" applyFont="1" applyFill="1" applyAlignment="1">
      <alignment horizontal="left" vertical="top" wrapText="1"/>
    </xf>
    <xf numFmtId="0" fontId="68" fillId="72" borderId="88" xfId="0" applyFont="1" applyFill="1" applyBorder="1" applyAlignment="1">
      <alignment horizontal="left" vertical="top" wrapText="1"/>
    </xf>
    <xf numFmtId="0" fontId="19" fillId="72" borderId="0" xfId="0" applyFont="1" applyFill="1" applyAlignment="1">
      <alignment horizontal="left" vertical="top" wrapText="1"/>
    </xf>
    <xf numFmtId="0" fontId="19" fillId="72" borderId="89" xfId="0" applyFont="1" applyFill="1" applyBorder="1" applyAlignment="1">
      <alignment horizontal="left" vertical="top" wrapText="1"/>
    </xf>
    <xf numFmtId="0" fontId="19" fillId="72" borderId="90" xfId="0" applyFont="1" applyFill="1" applyBorder="1" applyAlignment="1">
      <alignment horizontal="left" vertical="top" wrapText="1"/>
    </xf>
    <xf numFmtId="0" fontId="68" fillId="72" borderId="90" xfId="0" applyFont="1" applyFill="1" applyBorder="1" applyAlignment="1">
      <alignment horizontal="left" vertical="top" wrapText="1"/>
    </xf>
    <xf numFmtId="0" fontId="68" fillId="72" borderId="91" xfId="0" applyFont="1" applyFill="1" applyBorder="1" applyAlignment="1">
      <alignment horizontal="left" vertical="top" wrapText="1"/>
    </xf>
    <xf numFmtId="0" fontId="68" fillId="2" borderId="0" xfId="0" applyFont="1" applyFill="1" applyAlignment="1">
      <alignment horizontal="left" vertical="top" wrapText="1"/>
    </xf>
    <xf numFmtId="0" fontId="71" fillId="0" borderId="45" xfId="42" applyFont="1" applyBorder="1" applyAlignment="1" applyProtection="1">
      <alignment horizontal="center" vertical="center" wrapText="1"/>
      <protection locked="0"/>
    </xf>
    <xf numFmtId="0" fontId="56" fillId="0" borderId="0" xfId="0" applyFont="1"/>
    <xf numFmtId="168" fontId="72" fillId="69" borderId="45" xfId="0" applyNumberFormat="1" applyFont="1" applyFill="1" applyBorder="1" applyAlignment="1" applyProtection="1">
      <alignment horizontal="center" vertical="center" wrapText="1"/>
      <protection locked="0"/>
    </xf>
    <xf numFmtId="0" fontId="72" fillId="69" borderId="45" xfId="0" applyFont="1" applyFill="1" applyBorder="1" applyAlignment="1" applyProtection="1">
      <alignment horizontal="center" vertical="center" wrapText="1"/>
      <protection locked="0"/>
    </xf>
    <xf numFmtId="14" fontId="72" fillId="69" borderId="45" xfId="0" applyNumberFormat="1" applyFont="1" applyFill="1" applyBorder="1" applyAlignment="1" applyProtection="1">
      <alignment horizontal="center" vertical="center" wrapText="1"/>
      <protection locked="0"/>
    </xf>
    <xf numFmtId="0" fontId="72" fillId="70" borderId="45" xfId="0" applyFont="1" applyFill="1" applyBorder="1" applyAlignment="1" applyProtection="1">
      <alignment horizontal="center" vertical="center" wrapText="1"/>
      <protection locked="0"/>
    </xf>
    <xf numFmtId="0" fontId="18" fillId="0" borderId="0" xfId="0" applyFont="1"/>
    <xf numFmtId="167" fontId="0" fillId="45" borderId="45" xfId="42" applyNumberFormat="1" applyFont="1" applyFill="1" applyBorder="1" applyAlignment="1" applyProtection="1">
      <alignment horizontal="center" vertical="center" wrapText="1"/>
      <protection locked="0"/>
    </xf>
    <xf numFmtId="0" fontId="25" fillId="46" borderId="13" xfId="42" applyFont="1" applyFill="1" applyBorder="1" applyAlignment="1" applyProtection="1">
      <alignment horizontal="left" vertical="center" wrapText="1"/>
      <protection locked="0"/>
    </xf>
    <xf numFmtId="0" fontId="60" fillId="68" borderId="45" xfId="0" applyFont="1" applyFill="1" applyBorder="1" applyAlignment="1">
      <alignment horizontal="center" vertical="center" wrapText="1"/>
    </xf>
    <xf numFmtId="0" fontId="72" fillId="70" borderId="46" xfId="0" applyFont="1" applyFill="1" applyBorder="1" applyAlignment="1" applyProtection="1">
      <alignment horizontal="center" vertical="center" wrapText="1"/>
      <protection locked="0"/>
    </xf>
    <xf numFmtId="0" fontId="72" fillId="70" borderId="48" xfId="0" applyFont="1" applyFill="1" applyBorder="1" applyAlignment="1" applyProtection="1">
      <alignment horizontal="center" vertical="center" wrapText="1"/>
      <protection locked="0"/>
    </xf>
    <xf numFmtId="0" fontId="20" fillId="72" borderId="0" xfId="0" applyFont="1" applyFill="1" applyAlignment="1">
      <alignment horizontal="center" vertical="center" wrapText="1"/>
    </xf>
    <xf numFmtId="0" fontId="60" fillId="2" borderId="46" xfId="0" applyFont="1" applyFill="1" applyBorder="1" applyAlignment="1">
      <alignment horizontal="center" vertical="center" wrapText="1"/>
    </xf>
    <xf numFmtId="0" fontId="60" fillId="2" borderId="48" xfId="0" applyFont="1" applyFill="1" applyBorder="1" applyAlignment="1">
      <alignment horizontal="center" vertical="center" wrapText="1"/>
    </xf>
    <xf numFmtId="0" fontId="60" fillId="18" borderId="46" xfId="0" applyFont="1" applyFill="1" applyBorder="1" applyAlignment="1">
      <alignment horizontal="center" vertical="center" wrapText="1"/>
    </xf>
    <xf numFmtId="0" fontId="60" fillId="18" borderId="48" xfId="0" applyFont="1" applyFill="1" applyBorder="1" applyAlignment="1">
      <alignment horizontal="center" vertical="center" wrapText="1"/>
    </xf>
    <xf numFmtId="0" fontId="19" fillId="71" borderId="87" xfId="0" applyFont="1" applyFill="1" applyBorder="1" applyAlignment="1">
      <alignment horizontal="center" vertical="center" wrapText="1"/>
    </xf>
    <xf numFmtId="0" fontId="19" fillId="71" borderId="0" xfId="0" applyFont="1" applyFill="1" applyAlignment="1">
      <alignment horizontal="center" vertical="center" wrapText="1"/>
    </xf>
    <xf numFmtId="0" fontId="19" fillId="71" borderId="92" xfId="0" applyFont="1" applyFill="1" applyBorder="1" applyAlignment="1">
      <alignment horizontal="center" vertical="center" wrapText="1"/>
    </xf>
    <xf numFmtId="164" fontId="68" fillId="71" borderId="46" xfId="0" applyNumberFormat="1" applyFont="1" applyFill="1" applyBorder="1" applyAlignment="1" applyProtection="1">
      <alignment horizontal="left" vertical="center" wrapText="1"/>
      <protection hidden="1"/>
    </xf>
    <xf numFmtId="164" fontId="68" fillId="71" borderId="48" xfId="0" applyNumberFormat="1" applyFont="1" applyFill="1" applyBorder="1" applyAlignment="1" applyProtection="1">
      <alignment horizontal="left" vertical="center" wrapText="1"/>
      <protection hidden="1"/>
    </xf>
    <xf numFmtId="164" fontId="68" fillId="71" borderId="50" xfId="0" applyNumberFormat="1" applyFont="1" applyFill="1" applyBorder="1" applyAlignment="1" applyProtection="1">
      <alignment horizontal="left" vertical="center" wrapText="1"/>
      <protection hidden="1"/>
    </xf>
    <xf numFmtId="0" fontId="69" fillId="71" borderId="0" xfId="0" applyFont="1" applyFill="1" applyAlignment="1">
      <alignment horizontal="center" vertical="center" wrapText="1"/>
    </xf>
    <xf numFmtId="0" fontId="69" fillId="71" borderId="92" xfId="0" applyFont="1" applyFill="1" applyBorder="1" applyAlignment="1">
      <alignment horizontal="center" vertical="center" wrapText="1"/>
    </xf>
    <xf numFmtId="0" fontId="68" fillId="71" borderId="46" xfId="0" applyFont="1" applyFill="1" applyBorder="1" applyAlignment="1" applyProtection="1">
      <alignment horizontal="center" vertical="center"/>
      <protection hidden="1"/>
    </xf>
    <xf numFmtId="0" fontId="68" fillId="71" borderId="48" xfId="0" applyFont="1" applyFill="1" applyBorder="1" applyAlignment="1" applyProtection="1">
      <alignment horizontal="center" vertical="center"/>
      <protection hidden="1"/>
    </xf>
    <xf numFmtId="164" fontId="68" fillId="71" borderId="46" xfId="0" applyNumberFormat="1" applyFont="1" applyFill="1" applyBorder="1" applyAlignment="1" applyProtection="1">
      <alignment horizontal="left" vertical="top" wrapText="1"/>
      <protection hidden="1"/>
    </xf>
    <xf numFmtId="164" fontId="68" fillId="71" borderId="50" xfId="0" applyNumberFormat="1" applyFont="1" applyFill="1" applyBorder="1" applyAlignment="1" applyProtection="1">
      <alignment horizontal="left" vertical="top" wrapText="1"/>
      <protection hidden="1"/>
    </xf>
    <xf numFmtId="164" fontId="68" fillId="71" borderId="48" xfId="0" applyNumberFormat="1" applyFont="1" applyFill="1" applyBorder="1" applyAlignment="1" applyProtection="1">
      <alignment horizontal="left" vertical="top" wrapText="1"/>
      <protection hidden="1"/>
    </xf>
    <xf numFmtId="168" fontId="18" fillId="71" borderId="46" xfId="0" applyNumberFormat="1" applyFont="1" applyFill="1" applyBorder="1" applyAlignment="1" applyProtection="1">
      <alignment horizontal="left" vertical="center" wrapText="1"/>
      <protection hidden="1"/>
    </xf>
    <xf numFmtId="168" fontId="18" fillId="71" borderId="50" xfId="0" applyNumberFormat="1" applyFont="1" applyFill="1" applyBorder="1" applyAlignment="1" applyProtection="1">
      <alignment horizontal="left" vertical="center" wrapText="1"/>
      <protection hidden="1"/>
    </xf>
    <xf numFmtId="168" fontId="18" fillId="71" borderId="48" xfId="0" applyNumberFormat="1" applyFont="1" applyFill="1" applyBorder="1" applyAlignment="1" applyProtection="1">
      <alignment horizontal="left" vertical="center" wrapText="1"/>
      <protection hidden="1"/>
    </xf>
    <xf numFmtId="0" fontId="19" fillId="72" borderId="31" xfId="0" applyFont="1" applyFill="1" applyBorder="1" applyAlignment="1">
      <alignment horizontal="center" vertical="center" wrapText="1"/>
    </xf>
    <xf numFmtId="0" fontId="19" fillId="72" borderId="0" xfId="0" applyFont="1" applyFill="1" applyAlignment="1">
      <alignment horizontal="center" vertical="center" wrapText="1"/>
    </xf>
    <xf numFmtId="0" fontId="68" fillId="72" borderId="31" xfId="0" applyFont="1" applyFill="1" applyBorder="1" applyAlignment="1">
      <alignment horizontal="center" vertical="center" wrapText="1"/>
    </xf>
    <xf numFmtId="0" fontId="68" fillId="72" borderId="0" xfId="0" applyFont="1" applyFill="1" applyAlignment="1">
      <alignment horizontal="center" vertical="center" wrapText="1"/>
    </xf>
    <xf numFmtId="0" fontId="19" fillId="72" borderId="93" xfId="0" applyFont="1" applyFill="1" applyBorder="1" applyAlignment="1">
      <alignment horizontal="center" vertical="center" wrapText="1"/>
    </xf>
    <xf numFmtId="0" fontId="19" fillId="73" borderId="30" xfId="0" applyFont="1" applyFill="1" applyBorder="1" applyAlignment="1">
      <alignment horizontal="center" vertical="center" wrapText="1"/>
    </xf>
    <xf numFmtId="0" fontId="19" fillId="73" borderId="31" xfId="0" applyFont="1" applyFill="1" applyBorder="1" applyAlignment="1">
      <alignment horizontal="center" vertical="center" wrapText="1"/>
    </xf>
    <xf numFmtId="0" fontId="19" fillId="73" borderId="87" xfId="0" applyFont="1" applyFill="1" applyBorder="1" applyAlignment="1">
      <alignment horizontal="center" vertical="center" wrapText="1"/>
    </xf>
    <xf numFmtId="0" fontId="19" fillId="73" borderId="0" xfId="0" applyFont="1" applyFill="1" applyAlignment="1">
      <alignment horizontal="center" vertical="center" wrapText="1"/>
    </xf>
    <xf numFmtId="0" fontId="19" fillId="73" borderId="89" xfId="0" applyFont="1" applyFill="1" applyBorder="1" applyAlignment="1">
      <alignment horizontal="center" vertical="center" wrapText="1"/>
    </xf>
    <xf numFmtId="0" fontId="19" fillId="73" borderId="90" xfId="0" applyFont="1" applyFill="1" applyBorder="1" applyAlignment="1">
      <alignment horizontal="center" vertical="center" wrapText="1"/>
    </xf>
    <xf numFmtId="0" fontId="18" fillId="74" borderId="31" xfId="0" applyFont="1" applyFill="1" applyBorder="1" applyAlignment="1" applyProtection="1">
      <alignment horizontal="center" vertical="center" wrapText="1"/>
      <protection hidden="1"/>
    </xf>
    <xf numFmtId="0" fontId="18" fillId="74" borderId="32" xfId="0" applyFont="1" applyFill="1" applyBorder="1" applyAlignment="1" applyProtection="1">
      <alignment horizontal="center" vertical="center" wrapText="1"/>
      <protection hidden="1"/>
    </xf>
    <xf numFmtId="0" fontId="18" fillId="74" borderId="0" xfId="0" applyFont="1" applyFill="1" applyAlignment="1" applyProtection="1">
      <alignment horizontal="center" vertical="center" wrapText="1"/>
      <protection hidden="1"/>
    </xf>
    <xf numFmtId="0" fontId="18" fillId="74" borderId="88" xfId="0" applyFont="1" applyFill="1" applyBorder="1" applyAlignment="1" applyProtection="1">
      <alignment horizontal="center" vertical="center" wrapText="1"/>
      <protection hidden="1"/>
    </xf>
    <xf numFmtId="0" fontId="18" fillId="74" borderId="90" xfId="0" applyFont="1" applyFill="1" applyBorder="1" applyAlignment="1" applyProtection="1">
      <alignment horizontal="center" vertical="center" wrapText="1"/>
      <protection hidden="1"/>
    </xf>
    <xf numFmtId="0" fontId="18" fillId="74" borderId="91" xfId="0" applyFont="1" applyFill="1" applyBorder="1" applyAlignment="1" applyProtection="1">
      <alignment horizontal="center" vertical="center" wrapText="1"/>
      <protection hidden="1"/>
    </xf>
    <xf numFmtId="0" fontId="19" fillId="2" borderId="30" xfId="0" applyFont="1" applyFill="1" applyBorder="1" applyAlignment="1">
      <alignment horizontal="center" vertical="center" wrapText="1"/>
    </xf>
    <xf numFmtId="0" fontId="19" fillId="2" borderId="31" xfId="0" applyFont="1" applyFill="1" applyBorder="1" applyAlignment="1">
      <alignment horizontal="center" vertical="center" wrapText="1"/>
    </xf>
    <xf numFmtId="0" fontId="19" fillId="2" borderId="87" xfId="0" applyFont="1" applyFill="1" applyBorder="1" applyAlignment="1">
      <alignment horizontal="center" vertical="center" wrapText="1"/>
    </xf>
    <xf numFmtId="0" fontId="19" fillId="2" borderId="0" xfId="0" applyFont="1" applyFill="1" applyAlignment="1">
      <alignment horizontal="center" vertical="center" wrapText="1"/>
    </xf>
    <xf numFmtId="0" fontId="19" fillId="2" borderId="89" xfId="0" applyFont="1" applyFill="1" applyBorder="1" applyAlignment="1">
      <alignment horizontal="center" vertical="center" wrapText="1"/>
    </xf>
    <xf numFmtId="0" fontId="19" fillId="2" borderId="90" xfId="0" applyFont="1" applyFill="1" applyBorder="1" applyAlignment="1">
      <alignment horizontal="center" vertical="center" wrapText="1"/>
    </xf>
    <xf numFmtId="0" fontId="68" fillId="73" borderId="31" xfId="0" applyFont="1" applyFill="1" applyBorder="1" applyAlignment="1" applyProtection="1">
      <alignment horizontal="center" vertical="center" wrapText="1"/>
      <protection hidden="1"/>
    </xf>
    <xf numFmtId="0" fontId="68" fillId="73" borderId="32" xfId="0" applyFont="1" applyFill="1" applyBorder="1" applyAlignment="1" applyProtection="1">
      <alignment horizontal="center" vertical="center" wrapText="1"/>
      <protection hidden="1"/>
    </xf>
    <xf numFmtId="0" fontId="68" fillId="73" borderId="0" xfId="0" applyFont="1" applyFill="1" applyAlignment="1" applyProtection="1">
      <alignment horizontal="center" vertical="center" wrapText="1"/>
      <protection hidden="1"/>
    </xf>
    <xf numFmtId="0" fontId="68" fillId="73" borderId="88" xfId="0" applyFont="1" applyFill="1" applyBorder="1" applyAlignment="1" applyProtection="1">
      <alignment horizontal="center" vertical="center" wrapText="1"/>
      <protection hidden="1"/>
    </xf>
    <xf numFmtId="0" fontId="68" fillId="73" borderId="90" xfId="0" applyFont="1" applyFill="1" applyBorder="1" applyAlignment="1" applyProtection="1">
      <alignment horizontal="center" vertical="center" wrapText="1"/>
      <protection hidden="1"/>
    </xf>
    <xf numFmtId="0" fontId="68" fillId="73" borderId="91" xfId="0" applyFont="1" applyFill="1" applyBorder="1" applyAlignment="1" applyProtection="1">
      <alignment horizontal="center" vertical="center" wrapText="1"/>
      <protection hidden="1"/>
    </xf>
    <xf numFmtId="0" fontId="19" fillId="72" borderId="87" xfId="0" applyFont="1" applyFill="1" applyBorder="1" applyAlignment="1">
      <alignment horizontal="center" vertical="center" wrapText="1"/>
    </xf>
    <xf numFmtId="0" fontId="19" fillId="74" borderId="30" xfId="0" applyFont="1" applyFill="1" applyBorder="1" applyAlignment="1">
      <alignment horizontal="center" vertical="center" wrapText="1"/>
    </xf>
    <xf numFmtId="0" fontId="19" fillId="74" borderId="87" xfId="0" applyFont="1" applyFill="1" applyBorder="1" applyAlignment="1">
      <alignment horizontal="center" vertical="center" wrapText="1"/>
    </xf>
    <xf numFmtId="0" fontId="19" fillId="74" borderId="89" xfId="0" applyFont="1" applyFill="1" applyBorder="1" applyAlignment="1">
      <alignment horizontal="center" vertical="center" wrapText="1"/>
    </xf>
    <xf numFmtId="0" fontId="68" fillId="74" borderId="31" xfId="0" applyFont="1" applyFill="1" applyBorder="1" applyAlignment="1" applyProtection="1">
      <alignment horizontal="center" vertical="center" wrapText="1"/>
      <protection hidden="1"/>
    </xf>
    <xf numFmtId="0" fontId="68" fillId="74" borderId="32" xfId="0" applyFont="1" applyFill="1" applyBorder="1" applyAlignment="1" applyProtection="1">
      <alignment horizontal="center" vertical="center" wrapText="1"/>
      <protection hidden="1"/>
    </xf>
    <xf numFmtId="0" fontId="68" fillId="74" borderId="0" xfId="0" applyFont="1" applyFill="1" applyAlignment="1" applyProtection="1">
      <alignment horizontal="center" vertical="center" wrapText="1"/>
      <protection hidden="1"/>
    </xf>
    <xf numFmtId="0" fontId="68" fillId="74" borderId="88" xfId="0" applyFont="1" applyFill="1" applyBorder="1" applyAlignment="1" applyProtection="1">
      <alignment horizontal="center" vertical="center" wrapText="1"/>
      <protection hidden="1"/>
    </xf>
    <xf numFmtId="0" fontId="68" fillId="74" borderId="90" xfId="0" applyFont="1" applyFill="1" applyBorder="1" applyAlignment="1" applyProtection="1">
      <alignment horizontal="center" vertical="center" wrapText="1"/>
      <protection hidden="1"/>
    </xf>
    <xf numFmtId="0" fontId="68" fillId="74" borderId="91" xfId="0" applyFont="1" applyFill="1" applyBorder="1" applyAlignment="1" applyProtection="1">
      <alignment horizontal="center" vertical="center" wrapText="1"/>
      <protection hidden="1"/>
    </xf>
    <xf numFmtId="0" fontId="37" fillId="56" borderId="56" xfId="42" applyFont="1" applyFill="1" applyBorder="1" applyAlignment="1" applyProtection="1">
      <alignment horizontal="center" vertical="center"/>
      <protection locked="0"/>
    </xf>
    <xf numFmtId="0" fontId="37" fillId="56" borderId="57" xfId="42" applyFont="1" applyFill="1" applyBorder="1" applyAlignment="1" applyProtection="1">
      <alignment horizontal="center" vertical="center"/>
      <protection locked="0"/>
    </xf>
    <xf numFmtId="0" fontId="37" fillId="0" borderId="31" xfId="42" applyFont="1" applyBorder="1" applyAlignment="1" applyProtection="1">
      <alignment horizontal="left" vertical="center" wrapText="1"/>
      <protection locked="0"/>
    </xf>
    <xf numFmtId="0" fontId="37" fillId="0" borderId="0" xfId="42" applyFont="1" applyAlignment="1" applyProtection="1">
      <alignment horizontal="left" vertical="center" wrapText="1"/>
      <protection locked="0"/>
    </xf>
    <xf numFmtId="0" fontId="70" fillId="66" borderId="54" xfId="42" applyFont="1" applyFill="1" applyBorder="1" applyAlignment="1" applyProtection="1">
      <alignment horizontal="center" vertical="center" wrapText="1"/>
      <protection locked="0"/>
    </xf>
    <xf numFmtId="0" fontId="70" fillId="66" borderId="45" xfId="42" applyFont="1" applyFill="1" applyBorder="1" applyAlignment="1" applyProtection="1">
      <alignment horizontal="center" vertical="center" wrapText="1"/>
      <protection locked="0"/>
    </xf>
    <xf numFmtId="0" fontId="37" fillId="56" borderId="54" xfId="42" applyFont="1" applyFill="1" applyBorder="1" applyAlignment="1" applyProtection="1">
      <alignment horizontal="center" vertical="center"/>
      <protection locked="0"/>
    </xf>
    <xf numFmtId="0" fontId="37" fillId="56" borderId="45" xfId="42" applyFont="1" applyFill="1" applyBorder="1" applyAlignment="1" applyProtection="1">
      <alignment horizontal="center" vertical="center"/>
      <protection locked="0"/>
    </xf>
    <xf numFmtId="0" fontId="47" fillId="0" borderId="54" xfId="42" applyFont="1" applyBorder="1" applyAlignment="1" applyProtection="1">
      <alignment horizontal="center" vertical="center" wrapText="1"/>
      <protection locked="0"/>
    </xf>
    <xf numFmtId="0" fontId="47" fillId="0" borderId="45" xfId="42" applyFont="1" applyBorder="1" applyAlignment="1" applyProtection="1">
      <alignment horizontal="center" vertical="center" wrapText="1"/>
      <protection locked="0"/>
    </xf>
    <xf numFmtId="0" fontId="25" fillId="56" borderId="54" xfId="42" applyFont="1" applyFill="1" applyBorder="1" applyAlignment="1" applyProtection="1">
      <alignment horizontal="center" vertical="center"/>
      <protection locked="0"/>
    </xf>
    <xf numFmtId="0" fontId="25" fillId="56" borderId="45" xfId="42" applyFont="1" applyFill="1" applyBorder="1" applyAlignment="1" applyProtection="1">
      <alignment horizontal="center" vertical="center"/>
      <protection locked="0"/>
    </xf>
    <xf numFmtId="0" fontId="37" fillId="52" borderId="54" xfId="42" applyFont="1" applyFill="1" applyBorder="1" applyAlignment="1" applyProtection="1">
      <alignment horizontal="center" vertical="center"/>
      <protection hidden="1"/>
    </xf>
    <xf numFmtId="0" fontId="37" fillId="52" borderId="45" xfId="42" applyFont="1" applyFill="1" applyBorder="1" applyAlignment="1" applyProtection="1">
      <alignment horizontal="center" vertical="center"/>
      <protection hidden="1"/>
    </xf>
    <xf numFmtId="0" fontId="25" fillId="52" borderId="54" xfId="42" applyFont="1" applyFill="1" applyBorder="1" applyAlignment="1" applyProtection="1">
      <alignment horizontal="center" vertical="center"/>
      <protection hidden="1"/>
    </xf>
    <xf numFmtId="0" fontId="25" fillId="52" borderId="45" xfId="42" applyFont="1" applyFill="1" applyBorder="1" applyAlignment="1" applyProtection="1">
      <alignment horizontal="center" vertical="center"/>
      <protection hidden="1"/>
    </xf>
    <xf numFmtId="0" fontId="25" fillId="56" borderId="47" xfId="42" applyFont="1" applyFill="1" applyBorder="1" applyAlignment="1" applyProtection="1">
      <alignment horizontal="center" vertical="center"/>
      <protection locked="0"/>
    </xf>
    <xf numFmtId="0" fontId="25" fillId="56" borderId="85" xfId="42" applyFont="1" applyFill="1" applyBorder="1" applyAlignment="1" applyProtection="1">
      <alignment horizontal="center" vertical="center"/>
      <protection locked="0"/>
    </xf>
    <xf numFmtId="0" fontId="25" fillId="56" borderId="49" xfId="42" applyFont="1" applyFill="1" applyBorder="1" applyAlignment="1" applyProtection="1">
      <alignment horizontal="center" vertical="center"/>
      <protection locked="0"/>
    </xf>
    <xf numFmtId="0" fontId="25" fillId="57" borderId="45" xfId="42" applyFont="1" applyFill="1" applyBorder="1" applyAlignment="1" applyProtection="1">
      <alignment horizontal="center" vertical="center" wrapText="1"/>
      <protection hidden="1"/>
    </xf>
    <xf numFmtId="0" fontId="25" fillId="58" borderId="45" xfId="42" applyFont="1" applyFill="1" applyBorder="1" applyAlignment="1" applyProtection="1">
      <alignment horizontal="center" vertical="center" wrapText="1"/>
      <protection hidden="1"/>
    </xf>
    <xf numFmtId="0" fontId="25" fillId="59" borderId="45" xfId="42" applyFont="1" applyFill="1" applyBorder="1" applyAlignment="1" applyProtection="1">
      <alignment horizontal="center" vertical="center" wrapText="1"/>
      <protection hidden="1"/>
    </xf>
    <xf numFmtId="0" fontId="23" fillId="0" borderId="45" xfId="42" applyBorder="1" applyAlignment="1">
      <alignment horizontal="left" vertical="center" wrapText="1"/>
    </xf>
    <xf numFmtId="0" fontId="48" fillId="0" borderId="45" xfId="42" applyFont="1" applyBorder="1" applyAlignment="1">
      <alignment horizontal="left" vertical="center" wrapText="1"/>
    </xf>
    <xf numFmtId="0" fontId="48" fillId="0" borderId="55" xfId="42" applyFont="1" applyBorder="1" applyAlignment="1">
      <alignment horizontal="left" vertical="center" wrapText="1"/>
    </xf>
    <xf numFmtId="0" fontId="25" fillId="0" borderId="47" xfId="42" applyFont="1" applyBorder="1" applyAlignment="1" applyProtection="1">
      <alignment horizontal="center" vertical="center"/>
      <protection hidden="1"/>
    </xf>
    <xf numFmtId="0" fontId="25" fillId="0" borderId="85" xfId="42" applyFont="1" applyBorder="1" applyAlignment="1" applyProtection="1">
      <alignment horizontal="center" vertical="center"/>
      <protection hidden="1"/>
    </xf>
    <xf numFmtId="0" fontId="25" fillId="0" borderId="49" xfId="42" applyFont="1" applyBorder="1" applyAlignment="1" applyProtection="1">
      <alignment horizontal="center" vertical="center"/>
      <protection hidden="1"/>
    </xf>
    <xf numFmtId="0" fontId="25" fillId="57" borderId="47" xfId="42" applyFont="1" applyFill="1" applyBorder="1" applyAlignment="1" applyProtection="1">
      <alignment horizontal="center" vertical="center" wrapText="1"/>
      <protection hidden="1"/>
    </xf>
    <xf numFmtId="0" fontId="25" fillId="57" borderId="85" xfId="42" applyFont="1" applyFill="1" applyBorder="1" applyAlignment="1" applyProtection="1">
      <alignment horizontal="center" vertical="center" wrapText="1"/>
      <protection hidden="1"/>
    </xf>
    <xf numFmtId="0" fontId="25" fillId="57" borderId="49" xfId="42" applyFont="1" applyFill="1" applyBorder="1" applyAlignment="1" applyProtection="1">
      <alignment horizontal="center" vertical="center" wrapText="1"/>
      <protection hidden="1"/>
    </xf>
    <xf numFmtId="0" fontId="25" fillId="58" borderId="47" xfId="42" applyFont="1" applyFill="1" applyBorder="1" applyAlignment="1" applyProtection="1">
      <alignment horizontal="center" vertical="center" wrapText="1"/>
      <protection hidden="1"/>
    </xf>
    <xf numFmtId="0" fontId="25" fillId="58" borderId="85" xfId="42" applyFont="1" applyFill="1" applyBorder="1" applyAlignment="1" applyProtection="1">
      <alignment horizontal="center" vertical="center" wrapText="1"/>
      <protection hidden="1"/>
    </xf>
    <xf numFmtId="0" fontId="25" fillId="58" borderId="49" xfId="42" applyFont="1" applyFill="1" applyBorder="1" applyAlignment="1" applyProtection="1">
      <alignment horizontal="center" vertical="center" wrapText="1"/>
      <protection hidden="1"/>
    </xf>
    <xf numFmtId="0" fontId="25" fillId="59" borderId="47" xfId="42" applyFont="1" applyFill="1" applyBorder="1" applyAlignment="1" applyProtection="1">
      <alignment horizontal="center" vertical="center" wrapText="1"/>
      <protection hidden="1"/>
    </xf>
    <xf numFmtId="0" fontId="25" fillId="59" borderId="85" xfId="42" applyFont="1" applyFill="1" applyBorder="1" applyAlignment="1" applyProtection="1">
      <alignment horizontal="center" vertical="center" wrapText="1"/>
      <protection hidden="1"/>
    </xf>
    <xf numFmtId="0" fontId="25" fillId="59" borderId="49" xfId="42" applyFont="1" applyFill="1" applyBorder="1" applyAlignment="1" applyProtection="1">
      <alignment horizontal="center" vertical="center" wrapText="1"/>
      <protection hidden="1"/>
    </xf>
    <xf numFmtId="0" fontId="25" fillId="0" borderId="82" xfId="42" applyFont="1" applyBorder="1" applyAlignment="1" applyProtection="1">
      <alignment horizontal="left" vertical="center" wrapText="1"/>
      <protection hidden="1"/>
    </xf>
    <xf numFmtId="0" fontId="25" fillId="0" borderId="83" xfId="42" applyFont="1" applyBorder="1" applyAlignment="1" applyProtection="1">
      <alignment horizontal="left" vertical="center" wrapText="1"/>
      <protection hidden="1"/>
    </xf>
    <xf numFmtId="0" fontId="25" fillId="0" borderId="84" xfId="42" applyFont="1" applyBorder="1" applyAlignment="1" applyProtection="1">
      <alignment horizontal="left" vertical="center" wrapText="1"/>
      <protection hidden="1"/>
    </xf>
    <xf numFmtId="0" fontId="33" fillId="0" borderId="57" xfId="42" applyFont="1" applyBorder="1" applyAlignment="1" applyProtection="1">
      <alignment horizontal="center" vertical="center"/>
      <protection hidden="1"/>
    </xf>
    <xf numFmtId="0" fontId="33" fillId="0" borderId="58" xfId="42" applyFont="1" applyBorder="1" applyAlignment="1" applyProtection="1">
      <alignment horizontal="center" vertical="center"/>
      <protection hidden="1"/>
    </xf>
    <xf numFmtId="0" fontId="33" fillId="24" borderId="61" xfId="42" applyFont="1" applyFill="1" applyBorder="1" applyAlignment="1" applyProtection="1">
      <alignment horizontal="center" vertical="center" wrapText="1"/>
      <protection locked="0"/>
    </xf>
    <xf numFmtId="0" fontId="23" fillId="24" borderId="62" xfId="42" applyFill="1" applyBorder="1" applyAlignment="1" applyProtection="1">
      <alignment horizontal="center" vertical="center"/>
      <protection locked="0"/>
    </xf>
    <xf numFmtId="0" fontId="23" fillId="24" borderId="60" xfId="42" applyFill="1" applyBorder="1" applyAlignment="1" applyProtection="1">
      <alignment horizontal="center" vertical="center"/>
      <protection locked="0"/>
    </xf>
    <xf numFmtId="0" fontId="33" fillId="0" borderId="46" xfId="42" applyFont="1" applyBorder="1" applyAlignment="1" applyProtection="1">
      <alignment horizontal="center" vertical="center"/>
      <protection hidden="1"/>
    </xf>
    <xf numFmtId="0" fontId="33" fillId="0" borderId="77" xfId="42" applyFont="1" applyBorder="1" applyAlignment="1" applyProtection="1">
      <alignment horizontal="center" vertical="center"/>
      <protection hidden="1"/>
    </xf>
    <xf numFmtId="0" fontId="33" fillId="0" borderId="75" xfId="42" applyFont="1" applyBorder="1" applyAlignment="1" applyProtection="1">
      <alignment horizontal="center" vertical="center"/>
      <protection hidden="1"/>
    </xf>
    <xf numFmtId="0" fontId="33" fillId="0" borderId="78" xfId="42" applyFont="1" applyBorder="1" applyAlignment="1" applyProtection="1">
      <alignment horizontal="center" vertical="center"/>
      <protection hidden="1"/>
    </xf>
    <xf numFmtId="0" fontId="33" fillId="0" borderId="64" xfId="42" applyFont="1" applyBorder="1" applyAlignment="1" applyProtection="1">
      <alignment horizontal="left" vertical="center"/>
      <protection locked="0"/>
    </xf>
    <xf numFmtId="0" fontId="33" fillId="0" borderId="50" xfId="42" applyFont="1" applyBorder="1" applyAlignment="1" applyProtection="1">
      <alignment horizontal="left" vertical="center"/>
      <protection locked="0"/>
    </xf>
    <xf numFmtId="0" fontId="33" fillId="0" borderId="77" xfId="42" applyFont="1" applyBorder="1" applyAlignment="1" applyProtection="1">
      <alignment horizontal="left" vertical="center"/>
      <protection locked="0"/>
    </xf>
    <xf numFmtId="0" fontId="33" fillId="0" borderId="45" xfId="42" applyFont="1" applyBorder="1" applyAlignment="1" applyProtection="1">
      <alignment horizontal="center" vertical="center"/>
      <protection hidden="1"/>
    </xf>
    <xf numFmtId="0" fontId="33" fillId="0" borderId="55" xfId="42" applyFont="1" applyBorder="1" applyAlignment="1" applyProtection="1">
      <alignment horizontal="center" vertical="center"/>
      <protection hidden="1"/>
    </xf>
    <xf numFmtId="0" fontId="54" fillId="56" borderId="46" xfId="42" applyFont="1" applyFill="1" applyBorder="1" applyAlignment="1" applyProtection="1">
      <alignment horizontal="center" vertical="center" textRotation="90"/>
      <protection locked="0"/>
    </xf>
    <xf numFmtId="0" fontId="56" fillId="56" borderId="46" xfId="42" applyFont="1" applyFill="1" applyBorder="1" applyProtection="1">
      <protection locked="0"/>
    </xf>
    <xf numFmtId="0" fontId="46" fillId="0" borderId="54" xfId="42" applyFont="1" applyBorder="1" applyAlignment="1" applyProtection="1">
      <alignment horizontal="left" vertical="center" wrapText="1"/>
      <protection locked="0"/>
    </xf>
    <xf numFmtId="0" fontId="26" fillId="0" borderId="79" xfId="42" applyFont="1" applyBorder="1" applyAlignment="1" applyProtection="1">
      <alignment horizontal="left" vertical="center" wrapText="1"/>
      <protection locked="0"/>
    </xf>
    <xf numFmtId="0" fontId="26" fillId="0" borderId="80" xfId="42" applyFont="1" applyBorder="1" applyAlignment="1" applyProtection="1">
      <alignment horizontal="left" vertical="center" wrapText="1"/>
      <protection locked="0"/>
    </xf>
    <xf numFmtId="0" fontId="26" fillId="0" borderId="81" xfId="42" applyFont="1" applyBorder="1" applyAlignment="1" applyProtection="1">
      <alignment horizontal="left" vertical="center" wrapText="1"/>
      <protection locked="0"/>
    </xf>
    <xf numFmtId="0" fontId="54" fillId="56" borderId="82" xfId="42" applyFont="1" applyFill="1" applyBorder="1" applyAlignment="1" applyProtection="1">
      <alignment horizontal="center" vertical="center" textRotation="90"/>
      <protection locked="0"/>
    </xf>
    <xf numFmtId="0" fontId="54" fillId="56" borderId="83" xfId="42" applyFont="1" applyFill="1" applyBorder="1" applyAlignment="1" applyProtection="1">
      <alignment horizontal="center" vertical="center" textRotation="90"/>
      <protection locked="0"/>
    </xf>
    <xf numFmtId="0" fontId="54" fillId="56" borderId="84" xfId="42" applyFont="1" applyFill="1" applyBorder="1" applyAlignment="1" applyProtection="1">
      <alignment horizontal="center" vertical="center" textRotation="90"/>
      <protection locked="0"/>
    </xf>
    <xf numFmtId="0" fontId="23" fillId="0" borderId="57" xfId="42" applyBorder="1" applyAlignment="1">
      <alignment horizontal="left" vertical="center" wrapText="1"/>
    </xf>
    <xf numFmtId="0" fontId="48" fillId="0" borderId="57" xfId="42" applyFont="1" applyBorder="1" applyAlignment="1">
      <alignment horizontal="left" vertical="center" wrapText="1"/>
    </xf>
    <xf numFmtId="0" fontId="48" fillId="0" borderId="58" xfId="42" applyFont="1" applyBorder="1" applyAlignment="1">
      <alignment horizontal="left" vertical="center" wrapText="1"/>
    </xf>
    <xf numFmtId="0" fontId="51" fillId="0" borderId="45" xfId="42" applyFont="1" applyBorder="1" applyAlignment="1" applyProtection="1">
      <alignment horizontal="center" vertical="center"/>
      <protection locked="0"/>
    </xf>
    <xf numFmtId="0" fontId="27" fillId="0" borderId="45" xfId="42" applyFont="1" applyBorder="1" applyAlignment="1" applyProtection="1">
      <alignment horizontal="center" vertical="center"/>
      <protection locked="0"/>
    </xf>
    <xf numFmtId="0" fontId="27" fillId="0" borderId="55" xfId="42" applyFont="1" applyBorder="1" applyAlignment="1" applyProtection="1">
      <alignment horizontal="center" vertical="center"/>
      <protection locked="0"/>
    </xf>
    <xf numFmtId="0" fontId="25" fillId="0" borderId="57" xfId="42" applyFont="1" applyBorder="1" applyAlignment="1" applyProtection="1">
      <alignment horizontal="center" vertical="center"/>
      <protection hidden="1"/>
    </xf>
    <xf numFmtId="0" fontId="37" fillId="0" borderId="57" xfId="42" applyFont="1" applyBorder="1" applyAlignment="1" applyProtection="1">
      <alignment horizontal="center" vertical="center"/>
      <protection hidden="1"/>
    </xf>
    <xf numFmtId="0" fontId="37" fillId="0" borderId="58" xfId="42" applyFont="1" applyBorder="1" applyAlignment="1" applyProtection="1">
      <alignment horizontal="center" vertical="center"/>
      <protection hidden="1"/>
    </xf>
    <xf numFmtId="168" fontId="25" fillId="56" borderId="45" xfId="42" applyNumberFormat="1" applyFont="1" applyFill="1" applyBorder="1" applyAlignment="1" applyProtection="1">
      <alignment horizontal="center" vertical="center"/>
      <protection hidden="1"/>
    </xf>
    <xf numFmtId="168" fontId="25" fillId="56" borderId="55" xfId="42" applyNumberFormat="1" applyFont="1" applyFill="1" applyBorder="1" applyAlignment="1" applyProtection="1">
      <alignment horizontal="center" vertical="center"/>
      <protection hidden="1"/>
    </xf>
    <xf numFmtId="0" fontId="25" fillId="0" borderId="55" xfId="42" applyFont="1" applyBorder="1" applyAlignment="1" applyProtection="1">
      <alignment horizontal="left" vertical="center" wrapText="1"/>
      <protection hidden="1"/>
    </xf>
    <xf numFmtId="0" fontId="25" fillId="66" borderId="45" xfId="42" applyFont="1" applyFill="1" applyBorder="1" applyAlignment="1" applyProtection="1">
      <alignment horizontal="center" vertical="center"/>
      <protection locked="0"/>
    </xf>
    <xf numFmtId="0" fontId="25" fillId="0" borderId="45" xfId="42" applyFont="1" applyBorder="1" applyAlignment="1" applyProtection="1">
      <alignment horizontal="center" vertical="center"/>
      <protection hidden="1"/>
    </xf>
    <xf numFmtId="0" fontId="46" fillId="62" borderId="61" xfId="42" applyFont="1" applyFill="1" applyBorder="1" applyAlignment="1" applyProtection="1">
      <alignment horizontal="center" vertical="center" wrapText="1"/>
      <protection locked="0"/>
    </xf>
    <xf numFmtId="0" fontId="46" fillId="62" borderId="62" xfId="42" applyFont="1" applyFill="1" applyBorder="1" applyAlignment="1" applyProtection="1">
      <alignment horizontal="center" vertical="center" wrapText="1"/>
      <protection locked="0"/>
    </xf>
    <xf numFmtId="0" fontId="46" fillId="62" borderId="63" xfId="42" applyFont="1" applyFill="1" applyBorder="1" applyAlignment="1" applyProtection="1">
      <alignment horizontal="center" vertical="center" wrapText="1"/>
      <protection locked="0"/>
    </xf>
    <xf numFmtId="0" fontId="54" fillId="44" borderId="51" xfId="42" applyFont="1" applyFill="1" applyBorder="1" applyAlignment="1" applyProtection="1">
      <alignment horizontal="center" vertical="center" wrapText="1"/>
      <protection locked="0"/>
    </xf>
    <xf numFmtId="0" fontId="54" fillId="44" borderId="52" xfId="42" applyFont="1" applyFill="1" applyBorder="1" applyAlignment="1" applyProtection="1">
      <alignment horizontal="center" vertical="center"/>
      <protection locked="0"/>
    </xf>
    <xf numFmtId="0" fontId="54" fillId="44" borderId="53" xfId="42" applyFont="1" applyFill="1" applyBorder="1" applyAlignment="1" applyProtection="1">
      <alignment horizontal="center" vertical="center"/>
      <protection locked="0"/>
    </xf>
    <xf numFmtId="0" fontId="22" fillId="0" borderId="52" xfId="42" applyFont="1" applyBorder="1" applyAlignment="1" applyProtection="1">
      <alignment horizontal="center" vertical="center"/>
      <protection locked="0"/>
    </xf>
    <xf numFmtId="0" fontId="22" fillId="0" borderId="53" xfId="42" applyFont="1" applyBorder="1" applyAlignment="1" applyProtection="1">
      <alignment horizontal="center" vertical="center"/>
      <protection locked="0"/>
    </xf>
    <xf numFmtId="0" fontId="24" fillId="0" borderId="45" xfId="42" applyFont="1" applyBorder="1" applyAlignment="1" applyProtection="1">
      <alignment horizontal="center" vertical="center"/>
      <protection hidden="1"/>
    </xf>
    <xf numFmtId="0" fontId="24" fillId="0" borderId="55" xfId="42" applyFont="1" applyBorder="1" applyAlignment="1" applyProtection="1">
      <alignment horizontal="center" vertical="center"/>
      <protection hidden="1"/>
    </xf>
    <xf numFmtId="0" fontId="24" fillId="0" borderId="57" xfId="42" applyFont="1" applyBorder="1" applyAlignment="1" applyProtection="1">
      <alignment horizontal="center" vertical="center"/>
      <protection hidden="1"/>
    </xf>
    <xf numFmtId="0" fontId="24" fillId="0" borderId="58" xfId="42" applyFont="1" applyBorder="1" applyAlignment="1" applyProtection="1">
      <alignment horizontal="center" vertical="center"/>
      <protection hidden="1"/>
    </xf>
    <xf numFmtId="0" fontId="37" fillId="65" borderId="64" xfId="42" applyFont="1" applyFill="1" applyBorder="1" applyAlignment="1" applyProtection="1">
      <alignment horizontal="left" vertical="center"/>
      <protection locked="0"/>
    </xf>
    <xf numFmtId="0" fontId="37" fillId="65" borderId="50" xfId="42" applyFont="1" applyFill="1" applyBorder="1" applyAlignment="1" applyProtection="1">
      <alignment horizontal="left" vertical="center"/>
      <protection locked="0"/>
    </xf>
    <xf numFmtId="0" fontId="37" fillId="65" borderId="48" xfId="42" applyFont="1" applyFill="1" applyBorder="1" applyAlignment="1" applyProtection="1">
      <alignment horizontal="left" vertical="center"/>
      <protection locked="0"/>
    </xf>
    <xf numFmtId="0" fontId="37" fillId="64" borderId="64" xfId="42" applyFont="1" applyFill="1" applyBorder="1" applyAlignment="1" applyProtection="1">
      <alignment horizontal="left" vertical="center"/>
      <protection locked="0"/>
    </xf>
    <xf numFmtId="0" fontId="37" fillId="64" borderId="50" xfId="42" applyFont="1" applyFill="1" applyBorder="1" applyAlignment="1" applyProtection="1">
      <alignment horizontal="left" vertical="center"/>
      <protection locked="0"/>
    </xf>
    <xf numFmtId="0" fontId="37" fillId="64" borderId="48" xfId="42" applyFont="1" applyFill="1" applyBorder="1" applyAlignment="1" applyProtection="1">
      <alignment horizontal="left" vertical="center"/>
      <protection locked="0"/>
    </xf>
    <xf numFmtId="0" fontId="25" fillId="46" borderId="59" xfId="42" applyFont="1" applyFill="1" applyBorder="1" applyAlignment="1" applyProtection="1">
      <alignment horizontal="left" vertical="center"/>
      <protection locked="0"/>
    </xf>
    <xf numFmtId="0" fontId="25" fillId="46" borderId="65" xfId="42" applyFont="1" applyFill="1" applyBorder="1" applyAlignment="1" applyProtection="1">
      <alignment horizontal="left" vertical="center"/>
      <protection locked="0"/>
    </xf>
    <xf numFmtId="0" fontId="25" fillId="46" borderId="66" xfId="42" applyFont="1" applyFill="1" applyBorder="1" applyAlignment="1" applyProtection="1">
      <alignment horizontal="left" vertical="center"/>
      <protection locked="0"/>
    </xf>
    <xf numFmtId="0" fontId="23" fillId="65" borderId="56" xfId="42" applyFill="1" applyBorder="1" applyAlignment="1" applyProtection="1">
      <alignment horizontal="left" vertical="center"/>
      <protection locked="0"/>
    </xf>
    <xf numFmtId="0" fontId="23" fillId="65" borderId="66" xfId="42" applyFill="1" applyBorder="1" applyAlignment="1" applyProtection="1">
      <alignment horizontal="left" vertical="center"/>
      <protection locked="0"/>
    </xf>
    <xf numFmtId="0" fontId="23" fillId="65" borderId="57" xfId="42" applyFill="1" applyBorder="1" applyAlignment="1" applyProtection="1">
      <alignment horizontal="left" vertical="center"/>
      <protection locked="0"/>
    </xf>
    <xf numFmtId="0" fontId="23" fillId="64" borderId="54" xfId="42" applyFill="1" applyBorder="1" applyAlignment="1" applyProtection="1">
      <alignment horizontal="left" vertical="center"/>
      <protection locked="0"/>
    </xf>
    <xf numFmtId="0" fontId="23" fillId="64" borderId="48" xfId="42" applyFill="1" applyBorder="1" applyAlignment="1" applyProtection="1">
      <alignment horizontal="left" vertical="center"/>
      <protection locked="0"/>
    </xf>
    <xf numFmtId="0" fontId="23" fillId="64" borderId="45" xfId="42" applyFill="1" applyBorder="1" applyAlignment="1" applyProtection="1">
      <alignment horizontal="left" vertical="center"/>
      <protection locked="0"/>
    </xf>
    <xf numFmtId="0" fontId="25" fillId="0" borderId="55" xfId="42" applyFont="1" applyBorder="1" applyAlignment="1" applyProtection="1">
      <alignment horizontal="center" vertical="center"/>
      <protection hidden="1"/>
    </xf>
    <xf numFmtId="0" fontId="23" fillId="46" borderId="54" xfId="42" applyFill="1" applyBorder="1" applyAlignment="1" applyProtection="1">
      <alignment horizontal="left" vertical="center"/>
      <protection locked="0"/>
    </xf>
    <xf numFmtId="0" fontId="23" fillId="46" borderId="48" xfId="42" applyFill="1" applyBorder="1" applyAlignment="1" applyProtection="1">
      <alignment horizontal="left" vertical="center"/>
      <protection locked="0"/>
    </xf>
    <xf numFmtId="0" fontId="23" fillId="46" borderId="45" xfId="42" applyFill="1" applyBorder="1" applyAlignment="1" applyProtection="1">
      <alignment horizontal="left" vertical="center"/>
      <protection locked="0"/>
    </xf>
    <xf numFmtId="0" fontId="33" fillId="0" borderId="54" xfId="42" applyFont="1" applyBorder="1" applyAlignment="1" applyProtection="1">
      <alignment horizontal="left" vertical="center"/>
      <protection locked="0"/>
    </xf>
    <xf numFmtId="0" fontId="33" fillId="0" borderId="48" xfId="42" applyFont="1" applyBorder="1" applyAlignment="1" applyProtection="1">
      <alignment horizontal="left" vertical="center"/>
      <protection locked="0"/>
    </xf>
    <xf numFmtId="0" fontId="33" fillId="0" borderId="45" xfId="42" applyFont="1" applyBorder="1" applyAlignment="1" applyProtection="1">
      <alignment horizontal="left" vertical="center"/>
      <protection locked="0"/>
    </xf>
    <xf numFmtId="0" fontId="46" fillId="60" borderId="33" xfId="42" applyFont="1" applyFill="1" applyBorder="1" applyAlignment="1" applyProtection="1">
      <alignment horizontal="center" vertical="center" wrapText="1"/>
      <protection locked="0"/>
    </xf>
    <xf numFmtId="0" fontId="46" fillId="60" borderId="39" xfId="42" applyFont="1" applyFill="1" applyBorder="1" applyAlignment="1" applyProtection="1">
      <alignment horizontal="center" vertical="center" wrapText="1"/>
      <protection locked="0"/>
    </xf>
    <xf numFmtId="0" fontId="52" fillId="19" borderId="0" xfId="42" applyFont="1" applyFill="1" applyAlignment="1" applyProtection="1">
      <alignment horizontal="center" vertical="center"/>
      <protection locked="0"/>
    </xf>
    <xf numFmtId="0" fontId="26" fillId="61" borderId="70" xfId="42" applyFont="1" applyFill="1" applyBorder="1" applyAlignment="1" applyProtection="1">
      <alignment horizontal="center" vertical="center"/>
      <protection locked="0"/>
    </xf>
    <xf numFmtId="0" fontId="26" fillId="61" borderId="67" xfId="42" applyFont="1" applyFill="1" applyBorder="1" applyAlignment="1" applyProtection="1">
      <alignment horizontal="center" vertical="center"/>
      <protection locked="0"/>
    </xf>
    <xf numFmtId="0" fontId="26" fillId="61" borderId="68" xfId="42" applyFont="1" applyFill="1" applyBorder="1" applyAlignment="1" applyProtection="1">
      <alignment horizontal="center" vertical="center"/>
      <protection locked="0"/>
    </xf>
    <xf numFmtId="0" fontId="54" fillId="55" borderId="30" xfId="42" applyFont="1" applyFill="1" applyBorder="1" applyAlignment="1" applyProtection="1">
      <alignment horizontal="center" vertical="center"/>
      <protection locked="0"/>
    </xf>
    <xf numFmtId="0" fontId="54" fillId="55" borderId="31" xfId="42" applyFont="1" applyFill="1" applyBorder="1" applyAlignment="1" applyProtection="1">
      <alignment horizontal="center" vertical="center"/>
      <protection locked="0"/>
    </xf>
    <xf numFmtId="0" fontId="54" fillId="55" borderId="32" xfId="42" applyFont="1" applyFill="1" applyBorder="1" applyAlignment="1" applyProtection="1">
      <alignment horizontal="center" vertical="center"/>
      <protection locked="0"/>
    </xf>
    <xf numFmtId="0" fontId="53" fillId="48" borderId="51" xfId="42" applyFont="1" applyFill="1" applyBorder="1" applyAlignment="1" applyProtection="1">
      <alignment horizontal="center" vertical="center" wrapText="1"/>
      <protection locked="0"/>
    </xf>
    <xf numFmtId="0" fontId="53" fillId="48" borderId="52" xfId="42" applyFont="1" applyFill="1" applyBorder="1" applyAlignment="1" applyProtection="1">
      <alignment horizontal="center" vertical="center"/>
      <protection locked="0"/>
    </xf>
    <xf numFmtId="0" fontId="53" fillId="48" borderId="53" xfId="42" applyFont="1" applyFill="1" applyBorder="1" applyAlignment="1" applyProtection="1">
      <alignment horizontal="center" vertical="center"/>
      <protection locked="0"/>
    </xf>
    <xf numFmtId="0" fontId="51" fillId="0" borderId="46" xfId="42" applyFont="1" applyBorder="1" applyAlignment="1" applyProtection="1">
      <alignment horizontal="center" vertical="center"/>
      <protection locked="0"/>
    </xf>
    <xf numFmtId="0" fontId="27" fillId="0" borderId="50" xfId="42" applyFont="1" applyBorder="1" applyAlignment="1" applyProtection="1">
      <alignment horizontal="center" vertical="center"/>
      <protection locked="0"/>
    </xf>
    <xf numFmtId="0" fontId="27" fillId="0" borderId="48" xfId="42" applyFont="1" applyBorder="1" applyAlignment="1" applyProtection="1">
      <alignment horizontal="center" vertical="center"/>
      <protection locked="0"/>
    </xf>
    <xf numFmtId="167" fontId="24" fillId="0" borderId="46" xfId="42" applyNumberFormat="1" applyFont="1" applyBorder="1" applyAlignment="1" applyProtection="1">
      <alignment horizontal="center" vertical="center"/>
      <protection hidden="1"/>
    </xf>
    <xf numFmtId="167" fontId="24" fillId="0" borderId="50" xfId="42" applyNumberFormat="1" applyFont="1" applyBorder="1" applyAlignment="1" applyProtection="1">
      <alignment horizontal="center" vertical="center"/>
      <protection hidden="1"/>
    </xf>
    <xf numFmtId="167" fontId="24" fillId="0" borderId="77" xfId="42" applyNumberFormat="1" applyFont="1" applyBorder="1" applyAlignment="1" applyProtection="1">
      <alignment horizontal="center" vertical="center"/>
      <protection hidden="1"/>
    </xf>
    <xf numFmtId="0" fontId="58" fillId="0" borderId="76" xfId="42" applyFont="1" applyBorder="1" applyAlignment="1" applyProtection="1">
      <alignment horizontal="center" vertical="center"/>
      <protection locked="0"/>
    </xf>
    <xf numFmtId="0" fontId="58" fillId="0" borderId="62" xfId="42" applyFont="1" applyBorder="1" applyAlignment="1" applyProtection="1">
      <alignment horizontal="center" vertical="center"/>
      <protection locked="0"/>
    </xf>
    <xf numFmtId="0" fontId="58" fillId="0" borderId="60" xfId="42" applyFont="1" applyBorder="1" applyAlignment="1" applyProtection="1">
      <alignment horizontal="center" vertical="center"/>
      <protection locked="0"/>
    </xf>
    <xf numFmtId="166" fontId="25" fillId="0" borderId="45" xfId="42" applyNumberFormat="1" applyFont="1" applyBorder="1" applyAlignment="1" applyProtection="1">
      <alignment horizontal="center" vertical="center" wrapText="1"/>
      <protection locked="0"/>
    </xf>
    <xf numFmtId="166" fontId="25" fillId="0" borderId="55" xfId="42" applyNumberFormat="1" applyFont="1" applyBorder="1" applyAlignment="1" applyProtection="1">
      <alignment horizontal="center" vertical="center" wrapText="1"/>
      <protection locked="0"/>
    </xf>
    <xf numFmtId="0" fontId="53" fillId="63" borderId="51" xfId="42" applyFont="1" applyFill="1" applyBorder="1" applyAlignment="1" applyProtection="1">
      <alignment horizontal="center" vertical="center" wrapText="1"/>
      <protection locked="0"/>
    </xf>
    <xf numFmtId="0" fontId="53" fillId="63" borderId="63" xfId="42" applyFont="1" applyFill="1" applyBorder="1" applyAlignment="1" applyProtection="1">
      <alignment horizontal="center" vertical="center"/>
      <protection locked="0"/>
    </xf>
    <xf numFmtId="0" fontId="53" fillId="63" borderId="52" xfId="42" applyFont="1" applyFill="1" applyBorder="1" applyAlignment="1" applyProtection="1">
      <alignment horizontal="center" vertical="center"/>
      <protection locked="0"/>
    </xf>
    <xf numFmtId="0" fontId="53" fillId="63" borderId="53" xfId="42" applyFont="1" applyFill="1" applyBorder="1" applyAlignment="1" applyProtection="1">
      <alignment horizontal="center" vertical="center"/>
      <protection locked="0"/>
    </xf>
    <xf numFmtId="0" fontId="22" fillId="0" borderId="86" xfId="0" applyFont="1" applyBorder="1" applyAlignment="1">
      <alignment horizontal="left" vertical="center" wrapText="1"/>
    </xf>
    <xf numFmtId="0" fontId="22" fillId="0" borderId="67" xfId="0" applyFont="1" applyBorder="1" applyAlignment="1">
      <alignment horizontal="left" vertical="center"/>
    </xf>
    <xf numFmtId="0" fontId="22" fillId="0" borderId="68" xfId="0" applyFont="1" applyBorder="1" applyAlignment="1">
      <alignment horizontal="left" vertical="center"/>
    </xf>
    <xf numFmtId="0" fontId="37" fillId="46" borderId="11" xfId="42" applyFont="1" applyFill="1" applyBorder="1" applyAlignment="1" applyProtection="1">
      <alignment horizontal="left" vertical="top" wrapText="1"/>
      <protection locked="0"/>
    </xf>
    <xf numFmtId="0" fontId="24" fillId="46" borderId="12" xfId="42" applyFont="1" applyFill="1" applyBorder="1" applyAlignment="1" applyProtection="1">
      <alignment wrapText="1"/>
      <protection locked="0"/>
    </xf>
    <xf numFmtId="0" fontId="24" fillId="46" borderId="13" xfId="42" applyFont="1" applyFill="1" applyBorder="1" applyAlignment="1" applyProtection="1">
      <alignment wrapText="1"/>
      <protection locked="0"/>
    </xf>
    <xf numFmtId="0" fontId="37" fillId="47" borderId="11" xfId="42" applyFont="1" applyFill="1" applyBorder="1" applyAlignment="1" applyProtection="1">
      <alignment horizontal="left" vertical="center" wrapText="1"/>
      <protection locked="0"/>
    </xf>
    <xf numFmtId="0" fontId="24" fillId="47" borderId="12" xfId="42" applyFont="1" applyFill="1" applyBorder="1" applyAlignment="1" applyProtection="1">
      <alignment vertical="center"/>
      <protection locked="0"/>
    </xf>
    <xf numFmtId="0" fontId="24" fillId="47" borderId="13" xfId="42" applyFont="1" applyFill="1" applyBorder="1" applyAlignment="1" applyProtection="1">
      <alignment vertical="center"/>
      <protection locked="0"/>
    </xf>
    <xf numFmtId="0" fontId="25" fillId="47" borderId="14" xfId="42" applyFont="1" applyFill="1" applyBorder="1" applyAlignment="1" applyProtection="1">
      <alignment horizontal="center" vertical="center"/>
      <protection locked="0"/>
    </xf>
    <xf numFmtId="0" fontId="24" fillId="47" borderId="16" xfId="42" applyFont="1" applyFill="1" applyBorder="1" applyProtection="1">
      <protection locked="0"/>
    </xf>
    <xf numFmtId="0" fontId="37" fillId="47" borderId="18" xfId="42" applyFont="1" applyFill="1" applyBorder="1" applyAlignment="1" applyProtection="1">
      <alignment horizontal="left" vertical="center" wrapText="1"/>
      <protection locked="0"/>
    </xf>
    <xf numFmtId="0" fontId="24" fillId="47" borderId="19" xfId="42" applyFont="1" applyFill="1" applyBorder="1" applyAlignment="1" applyProtection="1">
      <alignment vertical="center"/>
      <protection locked="0"/>
    </xf>
    <xf numFmtId="0" fontId="25" fillId="47" borderId="18" xfId="42" applyFont="1" applyFill="1" applyBorder="1" applyAlignment="1" applyProtection="1">
      <alignment horizontal="center" vertical="center"/>
      <protection locked="0"/>
    </xf>
    <xf numFmtId="0" fontId="24" fillId="47" borderId="20" xfId="42" applyFont="1" applyFill="1" applyBorder="1" applyProtection="1">
      <protection locked="0"/>
    </xf>
    <xf numFmtId="0" fontId="25" fillId="51" borderId="11" xfId="42" applyFont="1" applyFill="1" applyBorder="1" applyAlignment="1" applyProtection="1">
      <alignment horizontal="center" vertical="center"/>
      <protection locked="0"/>
    </xf>
    <xf numFmtId="0" fontId="24" fillId="51" borderId="13" xfId="42" applyFont="1" applyFill="1" applyBorder="1" applyProtection="1">
      <protection locked="0"/>
    </xf>
    <xf numFmtId="0" fontId="37" fillId="46" borderId="21" xfId="42" applyFont="1" applyFill="1" applyBorder="1" applyAlignment="1" applyProtection="1">
      <alignment horizontal="center" vertical="center" wrapText="1"/>
      <protection locked="0"/>
    </xf>
    <xf numFmtId="0" fontId="24" fillId="46" borderId="23" xfId="42" applyFont="1" applyFill="1" applyBorder="1" applyAlignment="1" applyProtection="1">
      <alignment wrapText="1"/>
      <protection locked="0"/>
    </xf>
    <xf numFmtId="0" fontId="24" fillId="46" borderId="22" xfId="42" applyFont="1" applyFill="1" applyBorder="1" applyAlignment="1" applyProtection="1">
      <alignment wrapText="1"/>
      <protection locked="0"/>
    </xf>
    <xf numFmtId="0" fontId="25" fillId="48" borderId="14" xfId="42" applyFont="1" applyFill="1" applyBorder="1" applyAlignment="1" applyProtection="1">
      <alignment horizontal="center" vertical="center" wrapText="1"/>
      <protection locked="0"/>
    </xf>
    <xf numFmtId="0" fontId="25" fillId="48" borderId="15" xfId="42" applyFont="1" applyFill="1" applyBorder="1" applyAlignment="1" applyProtection="1">
      <alignment horizontal="center" vertical="center" wrapText="1"/>
      <protection locked="0"/>
    </xf>
    <xf numFmtId="0" fontId="25" fillId="48" borderId="16" xfId="42" applyFont="1" applyFill="1" applyBorder="1" applyAlignment="1" applyProtection="1">
      <alignment horizontal="center" vertical="center" wrapText="1"/>
      <protection locked="0"/>
    </xf>
    <xf numFmtId="0" fontId="37" fillId="48" borderId="11" xfId="42" applyFont="1" applyFill="1" applyBorder="1" applyAlignment="1" applyProtection="1">
      <alignment horizontal="center" vertical="center" wrapText="1"/>
      <protection locked="0"/>
    </xf>
    <xf numFmtId="0" fontId="24" fillId="48" borderId="13" xfId="42" applyFont="1" applyFill="1" applyBorder="1" applyProtection="1">
      <protection locked="0"/>
    </xf>
    <xf numFmtId="0" fontId="41" fillId="38" borderId="11" xfId="42" applyFont="1" applyFill="1" applyBorder="1" applyAlignment="1" applyProtection="1">
      <alignment horizontal="center" vertical="center" wrapText="1"/>
      <protection locked="0"/>
    </xf>
    <xf numFmtId="0" fontId="41" fillId="38" borderId="12" xfId="42" applyFont="1" applyFill="1" applyBorder="1" applyAlignment="1" applyProtection="1">
      <alignment horizontal="center" vertical="center" wrapText="1"/>
      <protection locked="0"/>
    </xf>
    <xf numFmtId="0" fontId="41" fillId="36" borderId="11" xfId="42" applyFont="1" applyFill="1" applyBorder="1" applyAlignment="1" applyProtection="1">
      <alignment horizontal="center" vertical="center" wrapText="1"/>
      <protection locked="0"/>
    </xf>
    <xf numFmtId="0" fontId="42" fillId="37" borderId="12" xfId="42" applyFont="1" applyFill="1" applyBorder="1" applyProtection="1">
      <protection locked="0"/>
    </xf>
    <xf numFmtId="0" fontId="25" fillId="46" borderId="21" xfId="42" applyFont="1" applyFill="1" applyBorder="1" applyAlignment="1" applyProtection="1">
      <alignment horizontal="left" vertical="center" wrapText="1"/>
      <protection locked="0"/>
    </xf>
    <xf numFmtId="0" fontId="25" fillId="46" borderId="23" xfId="42" applyFont="1" applyFill="1" applyBorder="1" applyAlignment="1" applyProtection="1">
      <alignment horizontal="left" vertical="center" wrapText="1"/>
      <protection locked="0"/>
    </xf>
    <xf numFmtId="0" fontId="25" fillId="46" borderId="22" xfId="42" applyFont="1" applyFill="1" applyBorder="1" applyAlignment="1" applyProtection="1">
      <alignment horizontal="left" vertical="center" wrapText="1"/>
      <protection locked="0"/>
    </xf>
    <xf numFmtId="0" fontId="25" fillId="43" borderId="21" xfId="42" applyFont="1" applyFill="1" applyBorder="1" applyAlignment="1" applyProtection="1">
      <alignment horizontal="center" vertical="center"/>
      <protection locked="0"/>
    </xf>
    <xf numFmtId="0" fontId="25" fillId="43" borderId="22" xfId="42" applyFont="1" applyFill="1" applyBorder="1" applyAlignment="1" applyProtection="1">
      <alignment horizontal="center" vertical="center"/>
      <protection locked="0"/>
    </xf>
    <xf numFmtId="0" fontId="44" fillId="43" borderId="21" xfId="42" applyFont="1" applyFill="1" applyBorder="1" applyAlignment="1" applyProtection="1">
      <alignment horizontal="left" vertical="center" wrapText="1"/>
      <protection locked="0"/>
    </xf>
    <xf numFmtId="0" fontId="30" fillId="43" borderId="22" xfId="42" applyFont="1" applyFill="1" applyBorder="1" applyAlignment="1" applyProtection="1">
      <alignment horizontal="left" vertical="center" wrapText="1"/>
      <protection locked="0"/>
    </xf>
    <xf numFmtId="0" fontId="37" fillId="48" borderId="11" xfId="42" applyFont="1" applyFill="1" applyBorder="1" applyAlignment="1" applyProtection="1">
      <alignment horizontal="center" vertical="center"/>
      <protection locked="0"/>
    </xf>
    <xf numFmtId="0" fontId="26" fillId="42" borderId="14" xfId="42" applyFont="1" applyFill="1" applyBorder="1" applyAlignment="1" applyProtection="1">
      <alignment horizontal="center" vertical="center" wrapText="1"/>
      <protection locked="0"/>
    </xf>
    <xf numFmtId="0" fontId="24" fillId="42" borderId="16" xfId="42" applyFont="1" applyFill="1" applyBorder="1" applyProtection="1">
      <protection locked="0"/>
    </xf>
    <xf numFmtId="0" fontId="24" fillId="42" borderId="18" xfId="42" applyFont="1" applyFill="1" applyBorder="1" applyProtection="1">
      <protection locked="0"/>
    </xf>
    <xf numFmtId="0" fontId="24" fillId="42" borderId="20" xfId="42" applyFont="1" applyFill="1" applyBorder="1" applyProtection="1">
      <protection locked="0"/>
    </xf>
    <xf numFmtId="0" fontId="37" fillId="46" borderId="11" xfId="42" applyFont="1" applyFill="1" applyBorder="1" applyAlignment="1" applyProtection="1">
      <alignment horizontal="left" vertical="center" wrapText="1"/>
      <protection locked="0"/>
    </xf>
    <xf numFmtId="0" fontId="24" fillId="46" borderId="12" xfId="42" applyFont="1" applyFill="1" applyBorder="1" applyAlignment="1" applyProtection="1">
      <alignment vertical="center" wrapText="1"/>
      <protection locked="0"/>
    </xf>
    <xf numFmtId="0" fontId="24" fillId="46" borderId="13" xfId="42" applyFont="1" applyFill="1" applyBorder="1" applyAlignment="1" applyProtection="1">
      <alignment vertical="center" wrapText="1"/>
      <protection locked="0"/>
    </xf>
    <xf numFmtId="0" fontId="25" fillId="46" borderId="18" xfId="42" applyFont="1" applyFill="1" applyBorder="1" applyAlignment="1" applyProtection="1">
      <alignment horizontal="left" vertical="center" wrapText="1"/>
      <protection locked="0"/>
    </xf>
    <xf numFmtId="0" fontId="24" fillId="46" borderId="19" xfId="42" applyFont="1" applyFill="1" applyBorder="1" applyProtection="1">
      <protection locked="0"/>
    </xf>
    <xf numFmtId="0" fontId="24" fillId="46" borderId="20" xfId="42" applyFont="1" applyFill="1" applyBorder="1" applyProtection="1">
      <protection locked="0"/>
    </xf>
    <xf numFmtId="0" fontId="42" fillId="37" borderId="13" xfId="42" applyFont="1" applyFill="1" applyBorder="1" applyProtection="1">
      <protection locked="0"/>
    </xf>
    <xf numFmtId="0" fontId="25" fillId="50" borderId="14" xfId="42" applyFont="1" applyFill="1" applyBorder="1" applyAlignment="1" applyProtection="1">
      <alignment horizontal="center" vertical="center" wrapText="1"/>
      <protection locked="0"/>
    </xf>
    <xf numFmtId="0" fontId="25" fillId="50" borderId="16" xfId="42" applyFont="1" applyFill="1" applyBorder="1" applyAlignment="1" applyProtection="1">
      <alignment horizontal="center" vertical="center" wrapText="1"/>
      <protection locked="0"/>
    </xf>
    <xf numFmtId="0" fontId="42" fillId="39" borderId="12" xfId="42" applyFont="1" applyFill="1" applyBorder="1" applyProtection="1">
      <protection locked="0"/>
    </xf>
    <xf numFmtId="0" fontId="41" fillId="34" borderId="45" xfId="42" applyFont="1" applyFill="1" applyBorder="1" applyAlignment="1" applyProtection="1">
      <alignment horizontal="center" vertical="center" wrapText="1"/>
      <protection locked="0"/>
    </xf>
    <xf numFmtId="0" fontId="42" fillId="35" borderId="45" xfId="42" applyFont="1" applyFill="1" applyBorder="1" applyProtection="1">
      <protection locked="0"/>
    </xf>
    <xf numFmtId="0" fontId="41" fillId="34" borderId="0" xfId="42" applyFont="1" applyFill="1" applyAlignment="1" applyProtection="1">
      <alignment horizontal="center" vertical="center" wrapText="1"/>
      <protection locked="0"/>
    </xf>
    <xf numFmtId="0" fontId="42" fillId="35" borderId="0" xfId="42" applyFont="1" applyFill="1" applyProtection="1">
      <protection locked="0"/>
    </xf>
    <xf numFmtId="0" fontId="59" fillId="0" borderId="0" xfId="42" applyFont="1" applyAlignment="1" applyProtection="1">
      <alignment horizontal="center" vertical="center" wrapText="1"/>
      <protection locked="0"/>
    </xf>
    <xf numFmtId="0" fontId="0" fillId="45" borderId="46" xfId="42" applyFont="1" applyFill="1" applyBorder="1" applyAlignment="1" applyProtection="1">
      <alignment horizontal="center" vertical="center" wrapText="1"/>
      <protection locked="0"/>
    </xf>
    <xf numFmtId="0" fontId="0" fillId="45" borderId="74" xfId="42" applyFont="1" applyFill="1" applyBorder="1" applyAlignment="1" applyProtection="1">
      <alignment horizontal="center" vertical="center" wrapText="1"/>
      <protection locked="0"/>
    </xf>
    <xf numFmtId="0" fontId="23" fillId="45" borderId="11" xfId="42" applyFill="1" applyBorder="1" applyAlignment="1" applyProtection="1">
      <alignment horizontal="center" vertical="center" wrapText="1"/>
      <protection locked="0"/>
    </xf>
    <xf numFmtId="0" fontId="23" fillId="45" borderId="13" xfId="42" applyFill="1" applyBorder="1" applyAlignment="1" applyProtection="1">
      <alignment horizontal="center" vertical="center" wrapText="1"/>
      <protection locked="0"/>
    </xf>
    <xf numFmtId="0" fontId="0" fillId="45" borderId="71" xfId="42" applyFont="1" applyFill="1" applyBorder="1" applyAlignment="1" applyProtection="1">
      <alignment horizontal="center" vertical="center" wrapText="1"/>
      <protection locked="0"/>
    </xf>
    <xf numFmtId="0" fontId="0" fillId="45" borderId="72" xfId="42" applyFont="1" applyFill="1" applyBorder="1" applyAlignment="1" applyProtection="1">
      <alignment horizontal="center" vertical="center" wrapText="1"/>
      <protection locked="0"/>
    </xf>
    <xf numFmtId="0" fontId="0" fillId="45" borderId="73" xfId="42" applyFont="1" applyFill="1" applyBorder="1" applyAlignment="1" applyProtection="1">
      <alignment horizontal="center" vertical="center" wrapText="1"/>
      <protection locked="0"/>
    </xf>
    <xf numFmtId="0" fontId="43" fillId="49" borderId="14" xfId="42" applyFont="1" applyFill="1" applyBorder="1" applyAlignment="1" applyProtection="1">
      <alignment horizontal="center" vertical="center" wrapText="1"/>
      <protection locked="0"/>
    </xf>
    <xf numFmtId="0" fontId="43" fillId="49" borderId="16" xfId="42" applyFont="1" applyFill="1" applyBorder="1" applyAlignment="1" applyProtection="1">
      <alignment horizontal="center" vertical="center" wrapText="1"/>
      <protection locked="0"/>
    </xf>
    <xf numFmtId="0" fontId="43" fillId="49" borderId="18" xfId="42" applyFont="1" applyFill="1" applyBorder="1" applyAlignment="1" applyProtection="1">
      <alignment horizontal="center" vertical="center" wrapText="1"/>
      <protection locked="0"/>
    </xf>
    <xf numFmtId="0" fontId="43" fillId="49" borderId="20" xfId="42" applyFont="1" applyFill="1" applyBorder="1" applyAlignment="1" applyProtection="1">
      <alignment horizontal="center" vertical="center" wrapText="1"/>
      <protection locked="0"/>
    </xf>
    <xf numFmtId="0" fontId="41" fillId="32" borderId="0" xfId="42" applyFont="1" applyFill="1" applyAlignment="1" applyProtection="1">
      <alignment horizontal="center" vertical="center" wrapText="1"/>
      <protection locked="0"/>
    </xf>
    <xf numFmtId="0" fontId="42" fillId="33" borderId="0" xfId="42" applyFont="1" applyFill="1" applyProtection="1">
      <protection locked="0"/>
    </xf>
    <xf numFmtId="0" fontId="39" fillId="32" borderId="0" xfId="42" applyFont="1" applyFill="1" applyAlignment="1" applyProtection="1">
      <alignment horizontal="center" vertical="center"/>
      <protection locked="0"/>
    </xf>
    <xf numFmtId="0" fontId="40" fillId="33" borderId="0" xfId="42" applyFont="1" applyFill="1" applyProtection="1">
      <protection locked="0"/>
    </xf>
    <xf numFmtId="0" fontId="41" fillId="40" borderId="0" xfId="42" applyFont="1" applyFill="1" applyAlignment="1" applyProtection="1">
      <alignment horizontal="center" vertical="center" wrapText="1"/>
      <protection locked="0"/>
    </xf>
    <xf numFmtId="0" fontId="42" fillId="41" borderId="0" xfId="42" applyFont="1" applyFill="1" applyProtection="1">
      <protection locked="0"/>
    </xf>
    <xf numFmtId="0" fontId="37" fillId="44" borderId="14" xfId="42" applyFont="1" applyFill="1" applyBorder="1" applyAlignment="1" applyProtection="1">
      <alignment horizontal="left" vertical="center" wrapText="1"/>
      <protection locked="0"/>
    </xf>
    <xf numFmtId="0" fontId="24" fillId="44" borderId="15" xfId="42" applyFont="1" applyFill="1" applyBorder="1" applyAlignment="1" applyProtection="1">
      <alignment horizontal="left" vertical="center"/>
      <protection locked="0"/>
    </xf>
    <xf numFmtId="0" fontId="24" fillId="44" borderId="13" xfId="42" applyFont="1" applyFill="1" applyBorder="1" applyAlignment="1" applyProtection="1">
      <alignment horizontal="left" vertical="center"/>
      <protection locked="0"/>
    </xf>
    <xf numFmtId="0" fontId="41" fillId="30" borderId="0" xfId="42" applyFont="1" applyFill="1" applyAlignment="1" applyProtection="1">
      <alignment horizontal="center" vertical="center" wrapText="1"/>
      <protection locked="0"/>
    </xf>
    <xf numFmtId="0" fontId="42" fillId="31" borderId="0" xfId="42" applyFont="1" applyFill="1" applyProtection="1">
      <protection locked="0"/>
    </xf>
    <xf numFmtId="0" fontId="41" fillId="30" borderId="0" xfId="42" applyFont="1" applyFill="1" applyAlignment="1" applyProtection="1">
      <alignment horizontal="center" vertical="center"/>
      <protection locked="0"/>
    </xf>
    <xf numFmtId="0" fontId="37" fillId="44" borderId="45" xfId="42" applyFont="1" applyFill="1" applyBorder="1" applyAlignment="1" applyProtection="1">
      <alignment horizontal="left" vertical="center" wrapText="1"/>
      <protection locked="0"/>
    </xf>
    <xf numFmtId="0" fontId="24" fillId="44" borderId="45" xfId="42" applyFont="1" applyFill="1" applyBorder="1" applyAlignment="1" applyProtection="1">
      <alignment vertical="center"/>
      <protection locked="0"/>
    </xf>
    <xf numFmtId="0" fontId="37" fillId="44" borderId="46" xfId="42" applyFont="1" applyFill="1" applyBorder="1" applyAlignment="1" applyProtection="1">
      <alignment horizontal="left" vertical="center" wrapText="1"/>
      <protection locked="0"/>
    </xf>
    <xf numFmtId="0" fontId="37" fillId="44" borderId="50" xfId="42" applyFont="1" applyFill="1" applyBorder="1" applyAlignment="1" applyProtection="1">
      <alignment horizontal="left" vertical="center" wrapText="1"/>
      <protection locked="0"/>
    </xf>
    <xf numFmtId="0" fontId="37" fillId="44" borderId="48" xfId="42" applyFont="1" applyFill="1" applyBorder="1" applyAlignment="1" applyProtection="1">
      <alignment horizontal="left" vertical="center" wrapText="1"/>
      <protection locked="0"/>
    </xf>
    <xf numFmtId="0" fontId="33" fillId="0" borderId="33" xfId="42" applyFont="1" applyBorder="1" applyAlignment="1" applyProtection="1">
      <alignment horizontal="center" vertical="center"/>
      <protection hidden="1"/>
    </xf>
    <xf numFmtId="0" fontId="33" fillId="0" borderId="37" xfId="42" applyFont="1" applyBorder="1" applyAlignment="1" applyProtection="1">
      <alignment horizontal="center" vertical="center"/>
      <protection hidden="1"/>
    </xf>
    <xf numFmtId="0" fontId="33" fillId="0" borderId="39" xfId="42" applyFont="1" applyBorder="1" applyAlignment="1" applyProtection="1">
      <alignment horizontal="center" vertical="center"/>
      <protection hidden="1"/>
    </xf>
    <xf numFmtId="0" fontId="34" fillId="20" borderId="21" xfId="42" applyFont="1" applyFill="1" applyBorder="1" applyAlignment="1" applyProtection="1">
      <alignment horizontal="center" vertical="center" textRotation="90" wrapText="1"/>
      <protection locked="0"/>
    </xf>
    <xf numFmtId="0" fontId="24" fillId="24" borderId="23" xfId="42" applyFont="1" applyFill="1" applyBorder="1" applyProtection="1">
      <protection locked="0"/>
    </xf>
    <xf numFmtId="0" fontId="24" fillId="24" borderId="22" xfId="42" applyFont="1" applyFill="1" applyBorder="1" applyProtection="1">
      <protection locked="0"/>
    </xf>
    <xf numFmtId="0" fontId="34" fillId="25" borderId="21" xfId="42" applyFont="1" applyFill="1" applyBorder="1" applyAlignment="1" applyProtection="1">
      <alignment horizontal="center" vertical="center" textRotation="90" wrapText="1"/>
      <protection locked="0"/>
    </xf>
    <xf numFmtId="0" fontId="24" fillId="29" borderId="23" xfId="42" applyFont="1" applyFill="1" applyBorder="1" applyProtection="1">
      <protection locked="0"/>
    </xf>
    <xf numFmtId="0" fontId="24" fillId="29" borderId="22" xfId="42" applyFont="1" applyFill="1" applyBorder="1" applyProtection="1">
      <protection locked="0"/>
    </xf>
    <xf numFmtId="0" fontId="34" fillId="20" borderId="34" xfId="42" applyFont="1" applyFill="1" applyBorder="1" applyAlignment="1" applyProtection="1">
      <alignment horizontal="center" vertical="center" textRotation="90" wrapText="1"/>
      <protection locked="0"/>
    </xf>
    <xf numFmtId="0" fontId="24" fillId="24" borderId="38" xfId="42" applyFont="1" applyFill="1" applyBorder="1" applyProtection="1">
      <protection locked="0"/>
    </xf>
    <xf numFmtId="0" fontId="24" fillId="24" borderId="40" xfId="42" applyFont="1" applyFill="1" applyBorder="1" applyProtection="1">
      <protection locked="0"/>
    </xf>
    <xf numFmtId="0" fontId="32" fillId="0" borderId="24" xfId="42" applyFont="1" applyBorder="1" applyAlignment="1" applyProtection="1">
      <alignment horizontal="center" vertical="center" wrapText="1"/>
      <protection locked="0"/>
    </xf>
    <xf numFmtId="0" fontId="24" fillId="0" borderId="27" xfId="42" applyFont="1" applyBorder="1" applyProtection="1">
      <protection locked="0"/>
    </xf>
    <xf numFmtId="0" fontId="32" fillId="0" borderId="25" xfId="42" applyFont="1" applyBorder="1" applyAlignment="1" applyProtection="1">
      <alignment horizontal="center" vertical="center" wrapText="1"/>
      <protection locked="0"/>
    </xf>
    <xf numFmtId="0" fontId="23" fillId="0" borderId="0" xfId="42" applyProtection="1">
      <protection locked="0"/>
    </xf>
    <xf numFmtId="0" fontId="24" fillId="0" borderId="26" xfId="42" applyFont="1" applyBorder="1" applyProtection="1">
      <protection locked="0"/>
    </xf>
    <xf numFmtId="0" fontId="24" fillId="0" borderId="25" xfId="42" applyFont="1" applyBorder="1" applyProtection="1">
      <protection locked="0"/>
    </xf>
  </cellXfs>
  <cellStyles count="43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40% - Accent1" xfId="7" xr:uid="{00000000-0005-0000-0000-000006000000}"/>
    <cellStyle name="40% - Accent2" xfId="8" xr:uid="{00000000-0005-0000-0000-000007000000}"/>
    <cellStyle name="40% - Accent3" xfId="9" xr:uid="{00000000-0005-0000-0000-000008000000}"/>
    <cellStyle name="40% - Accent4" xfId="10" xr:uid="{00000000-0005-0000-0000-000009000000}"/>
    <cellStyle name="40% - Accent5" xfId="11" xr:uid="{00000000-0005-0000-0000-00000A000000}"/>
    <cellStyle name="40% - Accent6" xfId="12" xr:uid="{00000000-0005-0000-0000-00000B000000}"/>
    <cellStyle name="60% - Accent1" xfId="13" xr:uid="{00000000-0005-0000-0000-00000C000000}"/>
    <cellStyle name="60% - Accent2" xfId="14" xr:uid="{00000000-0005-0000-0000-00000D000000}"/>
    <cellStyle name="60% - Accent3" xfId="15" xr:uid="{00000000-0005-0000-0000-00000E000000}"/>
    <cellStyle name="60% - Accent4" xfId="16" xr:uid="{00000000-0005-0000-0000-00000F000000}"/>
    <cellStyle name="60% - Accent5" xfId="17" xr:uid="{00000000-0005-0000-0000-000010000000}"/>
    <cellStyle name="60% - Accent6" xfId="18" xr:uid="{00000000-0005-0000-0000-000011000000}"/>
    <cellStyle name="Accent1" xfId="19" xr:uid="{00000000-0005-0000-0000-000012000000}"/>
    <cellStyle name="Accent2" xfId="20" xr:uid="{00000000-0005-0000-0000-000013000000}"/>
    <cellStyle name="Accent3" xfId="21" xr:uid="{00000000-0005-0000-0000-000014000000}"/>
    <cellStyle name="Accent4" xfId="22" xr:uid="{00000000-0005-0000-0000-000015000000}"/>
    <cellStyle name="Accent5" xfId="23" xr:uid="{00000000-0005-0000-0000-000016000000}"/>
    <cellStyle name="Accent6" xfId="24" xr:uid="{00000000-0005-0000-0000-000017000000}"/>
    <cellStyle name="Bad 1" xfId="25" xr:uid="{00000000-0005-0000-0000-000018000000}"/>
    <cellStyle name="Calculation" xfId="26" xr:uid="{00000000-0005-0000-0000-000019000000}"/>
    <cellStyle name="Check Cell" xfId="27" xr:uid="{00000000-0005-0000-0000-00001A000000}"/>
    <cellStyle name="Explanatory Text" xfId="28" xr:uid="{00000000-0005-0000-0000-00001B000000}"/>
    <cellStyle name="Good 1" xfId="29" xr:uid="{00000000-0005-0000-0000-00001C000000}"/>
    <cellStyle name="Heading 1 1" xfId="30" xr:uid="{00000000-0005-0000-0000-00001D000000}"/>
    <cellStyle name="Heading 2 1" xfId="31" xr:uid="{00000000-0005-0000-0000-00001E000000}"/>
    <cellStyle name="Heading 3" xfId="32" xr:uid="{00000000-0005-0000-0000-00001F000000}"/>
    <cellStyle name="Heading 4" xfId="33" xr:uid="{00000000-0005-0000-0000-000020000000}"/>
    <cellStyle name="Input" xfId="34" builtinId="20" customBuiltin="1"/>
    <cellStyle name="Linked Cell" xfId="35" xr:uid="{00000000-0005-0000-0000-000022000000}"/>
    <cellStyle name="Neutral 1" xfId="36" xr:uid="{00000000-0005-0000-0000-000023000000}"/>
    <cellStyle name="Normale" xfId="0" builtinId="0"/>
    <cellStyle name="Normale 2" xfId="42" xr:uid="{00000000-0005-0000-0000-000025000000}"/>
    <cellStyle name="Note 1" xfId="37" xr:uid="{00000000-0005-0000-0000-000026000000}"/>
    <cellStyle name="Output" xfId="38" builtinId="21" customBuiltin="1"/>
    <cellStyle name="Title" xfId="39" xr:uid="{00000000-0005-0000-0000-000028000000}"/>
    <cellStyle name="Total" xfId="40" xr:uid="{00000000-0005-0000-0000-000029000000}"/>
    <cellStyle name="Warning Text" xfId="41" xr:uid="{00000000-0005-0000-0000-00002A000000}"/>
  </cellStyles>
  <dxfs count="70"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7E0021"/>
      <rgbColor rgb="00008000"/>
      <rgbColor rgb="00000080"/>
      <rgbColor rgb="00808000"/>
      <rgbColor rgb="00800080"/>
      <rgbColor rgb="00008080"/>
      <rgbColor rgb="00CCCCCC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B3B3B3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EEEEEE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458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FFFF"/>
      <color rgb="FFCCCCFF"/>
      <color rgb="FFFFCCFF"/>
      <color rgb="FFFFFFCC"/>
      <color rgb="FFC8E0A8"/>
      <color rgb="FFFFEAAF"/>
      <color rgb="FFECA2A2"/>
      <color rgb="FFFFFF66"/>
      <color rgb="FFFF99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9265425155188937"/>
          <c:y val="8.8398287335295228E-2"/>
          <c:w val="0.56523777120452534"/>
          <c:h val="0.80931771786102491"/>
        </c:manualLayout>
      </c:layout>
      <c:radarChart>
        <c:radarStyle val="fill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cat>
            <c:strRef>
              <c:f>Profilo!$N$11:$N$20</c:f>
              <c:strCache>
                <c:ptCount val="10"/>
                <c:pt idx="0">
                  <c:v>FAMIGLIA / 
CARICO CURA</c:v>
                </c:pt>
                <c:pt idx="1">
                  <c:v>FAMIGLIA/ 
CARICO ECONOMICO</c:v>
                </c:pt>
                <c:pt idx="2">
                  <c:v>CAPACITA’
ADATTAMENTO</c:v>
                </c:pt>
                <c:pt idx="3">
                  <c:v>CAPACITA'
ECONOMICA</c:v>
                </c:pt>
                <c:pt idx="4">
                  <c:v>SALUTE</c:v>
                </c:pt>
                <c:pt idx="5">
                  <c:v>DISAGIO/
DIPENDENZE</c:v>
                </c:pt>
                <c:pt idx="6">
                  <c:v>DOCUMENTI</c:v>
                </c:pt>
                <c:pt idx="7">
                  <c:v>OCCUPABILITA’</c:v>
                </c:pt>
                <c:pt idx="8">
                  <c:v>COMPETENZE
LINGUISTICHE</c:v>
                </c:pt>
                <c:pt idx="9">
                  <c:v>RISORSE 
PERSONALI</c:v>
                </c:pt>
              </c:strCache>
            </c:strRef>
          </c:cat>
          <c:val>
            <c:numRef>
              <c:f>Profilo!$O$11:$O$20</c:f>
              <c:numCache>
                <c:formatCode>General</c:formatCode>
                <c:ptCount val="10"/>
              </c:numCache>
            </c:numRef>
          </c:val>
          <c:extLst>
            <c:ext xmlns:c16="http://schemas.microsoft.com/office/drawing/2014/chart" uri="{C3380CC4-5D6E-409C-BE32-E72D297353CC}">
              <c16:uniqueId val="{00000000-4427-4FAB-ABF7-9556F2144A8A}"/>
            </c:ext>
          </c:extLst>
        </c:ser>
        <c:ser>
          <c:idx val="1"/>
          <c:order val="1"/>
          <c:spPr>
            <a:solidFill>
              <a:schemeClr val="accent5"/>
            </a:solidFill>
            <a:ln>
              <a:solidFill>
                <a:schemeClr val="bg1"/>
              </a:solidFill>
            </a:ln>
            <a:effectLst/>
          </c:spPr>
          <c:cat>
            <c:strRef>
              <c:f>Profilo!$N$11:$N$20</c:f>
              <c:strCache>
                <c:ptCount val="10"/>
                <c:pt idx="0">
                  <c:v>FAMIGLIA / 
CARICO CURA</c:v>
                </c:pt>
                <c:pt idx="1">
                  <c:v>FAMIGLIA/ 
CARICO ECONOMICO</c:v>
                </c:pt>
                <c:pt idx="2">
                  <c:v>CAPACITA’
ADATTAMENTO</c:v>
                </c:pt>
                <c:pt idx="3">
                  <c:v>CAPACITA'
ECONOMICA</c:v>
                </c:pt>
                <c:pt idx="4">
                  <c:v>SALUTE</c:v>
                </c:pt>
                <c:pt idx="5">
                  <c:v>DISAGIO/
DIPENDENZE</c:v>
                </c:pt>
                <c:pt idx="6">
                  <c:v>DOCUMENTI</c:v>
                </c:pt>
                <c:pt idx="7">
                  <c:v>OCCUPABILITA’</c:v>
                </c:pt>
                <c:pt idx="8">
                  <c:v>COMPETENZE
LINGUISTICHE</c:v>
                </c:pt>
                <c:pt idx="9">
                  <c:v>RISORSE 
PERSONALI</c:v>
                </c:pt>
              </c:strCache>
            </c:strRef>
          </c:cat>
          <c:val>
            <c:numRef>
              <c:f>Profilo!$P$11:$P$20</c:f>
              <c:numCache>
                <c:formatCode>#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427-4FAB-ABF7-9556F2144A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8808656"/>
        <c:axId val="558810256"/>
      </c:radarChart>
      <c:catAx>
        <c:axId val="5588086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58810256"/>
        <c:crosses val="autoZero"/>
        <c:auto val="1"/>
        <c:lblAlgn val="ctr"/>
        <c:lblOffset val="100"/>
        <c:noMultiLvlLbl val="0"/>
      </c:catAx>
      <c:valAx>
        <c:axId val="558810256"/>
        <c:scaling>
          <c:orientation val="minMax"/>
          <c:max val="10"/>
          <c:min val="1"/>
        </c:scaling>
        <c:delete val="0"/>
        <c:axPos val="l"/>
        <c:majorGridlines>
          <c:spPr>
            <a:ln w="9525" cap="sq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out"/>
        <c:tickLblPos val="nextTo"/>
        <c:spPr>
          <a:noFill/>
          <a:ln>
            <a:solidFill>
              <a:schemeClr val="tx1">
                <a:lumMod val="15000"/>
                <a:lumOff val="8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58808656"/>
        <c:crosses val="autoZero"/>
        <c:crossBetween val="between"/>
        <c:minorUnit val="1"/>
      </c:valAx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solidFill>
      <a:srgbClr val="FFFFFF"/>
    </a:solidFill>
    <a:ln w="9525" cap="flat" cmpd="sng" algn="ctr">
      <a:solidFill>
        <a:sysClr val="window" lastClr="FFFFFF">
          <a:lumMod val="50000"/>
        </a:sys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1200150</xdr:colOff>
      <xdr:row>8</xdr:row>
      <xdr:rowOff>171450</xdr:rowOff>
    </xdr:from>
    <xdr:to>
      <xdr:col>11</xdr:col>
      <xdr:colOff>533400</xdr:colOff>
      <xdr:row>20</xdr:row>
      <xdr:rowOff>95250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779A260A-0629-00D3-D83F-3A13D1687EF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3</xdr:row>
      <xdr:rowOff>16962</xdr:rowOff>
    </xdr:from>
    <xdr:to>
      <xdr:col>13</xdr:col>
      <xdr:colOff>416718</xdr:colOff>
      <xdr:row>35</xdr:row>
      <xdr:rowOff>29377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C39E6966-F32C-4728-9171-ECB1A9A747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1136150"/>
          <a:ext cx="8272462" cy="53464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theme/themeOverride1.xml><?xml version="1.0" encoding="utf-8"?>
<a:themeOverride xmlns:a="http://schemas.openxmlformats.org/drawingml/2006/main">
  <a:clrScheme name="Sheets">
    <a:dk1>
      <a:srgbClr val="000000"/>
    </a:dk1>
    <a:lt1>
      <a:srgbClr val="FFFFFF"/>
    </a:lt1>
    <a:dk2>
      <a:srgbClr val="000000"/>
    </a:dk2>
    <a:lt2>
      <a:srgbClr val="FFFFFF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0000FF"/>
    </a:folHlink>
  </a:clrScheme>
  <a:fontScheme name="Sheets">
    <a:majorFont>
      <a:latin typeface="Calibri"/>
      <a:ea typeface="Calibri"/>
      <a:cs typeface="Calibri"/>
    </a:majorFont>
    <a:minorFont>
      <a:latin typeface="Calibri"/>
      <a:ea typeface="Calibri"/>
      <a:cs typeface="Calibri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8631F2-AF2E-4562-97E5-2BD1AC191C27}">
  <dimension ref="A1:AU37"/>
  <sheetViews>
    <sheetView tabSelected="1" zoomScale="50" zoomScaleNormal="50" workbookViewId="0">
      <selection activeCell="AI1" sqref="AI1"/>
    </sheetView>
  </sheetViews>
  <sheetFormatPr defaultRowHeight="12.75" x14ac:dyDescent="0.2"/>
  <cols>
    <col min="1" max="1" width="14.140625" customWidth="1"/>
    <col min="2" max="2" width="7.5703125" customWidth="1"/>
    <col min="3" max="3" width="21" customWidth="1"/>
    <col min="4" max="4" width="18.140625" customWidth="1"/>
    <col min="5" max="5" width="10.28515625" customWidth="1"/>
    <col min="6" max="6" width="22.7109375" customWidth="1"/>
    <col min="7" max="7" width="27.28515625" customWidth="1"/>
    <col min="8" max="8" width="23.5703125" customWidth="1"/>
    <col min="9" max="9" width="21.7109375" customWidth="1"/>
    <col min="10" max="10" width="20.85546875" customWidth="1"/>
    <col min="11" max="11" width="26.7109375" customWidth="1"/>
    <col min="12" max="12" width="20.85546875" customWidth="1"/>
    <col min="13" max="13" width="27.140625" customWidth="1"/>
    <col min="14" max="14" width="21.42578125" customWidth="1"/>
    <col min="15" max="15" width="18.85546875" customWidth="1"/>
    <col min="16" max="17" width="22.28515625" customWidth="1"/>
    <col min="18" max="18" width="29.85546875" customWidth="1"/>
    <col min="19" max="19" width="22.42578125" customWidth="1"/>
    <col min="20" max="20" width="25.5703125" customWidth="1"/>
    <col min="21" max="21" width="28" customWidth="1"/>
    <col min="22" max="22" width="26.5703125" customWidth="1"/>
    <col min="23" max="23" width="27.28515625" customWidth="1"/>
    <col min="24" max="24" width="19.7109375" customWidth="1"/>
    <col min="25" max="25" width="26.28515625" customWidth="1"/>
    <col min="26" max="26" width="19.7109375" customWidth="1"/>
    <col min="27" max="27" width="28.85546875" customWidth="1"/>
    <col min="28" max="28" width="19.7109375" customWidth="1"/>
    <col min="29" max="29" width="33.42578125" customWidth="1"/>
    <col min="30" max="30" width="19.7109375" customWidth="1"/>
    <col min="31" max="31" width="27.42578125" customWidth="1"/>
    <col min="32" max="32" width="19.7109375" customWidth="1"/>
    <col min="33" max="33" width="26" customWidth="1"/>
    <col min="34" max="34" width="26.140625" customWidth="1"/>
    <col min="35" max="35" width="27.42578125" customWidth="1"/>
    <col min="36" max="36" width="19.7109375" customWidth="1"/>
    <col min="37" max="37" width="29.28515625" customWidth="1"/>
    <col min="38" max="38" width="19.7109375" customWidth="1"/>
    <col min="39" max="39" width="32.85546875" customWidth="1"/>
    <col min="40" max="40" width="29" customWidth="1"/>
    <col min="41" max="41" width="21.28515625" customWidth="1"/>
    <col min="42" max="42" width="25.28515625" customWidth="1"/>
    <col min="43" max="43" width="48.7109375" customWidth="1"/>
    <col min="44" max="47" width="17.7109375" customWidth="1"/>
  </cols>
  <sheetData>
    <row r="1" spans="1:47" s="270" customFormat="1" ht="165" x14ac:dyDescent="0.2">
      <c r="A1" s="238" t="s">
        <v>20</v>
      </c>
      <c r="B1" s="239" t="s">
        <v>0</v>
      </c>
      <c r="C1" s="239" t="s">
        <v>1</v>
      </c>
      <c r="D1" s="239" t="s">
        <v>2</v>
      </c>
      <c r="E1" s="239" t="s">
        <v>3</v>
      </c>
      <c r="F1" s="239" t="s">
        <v>4</v>
      </c>
      <c r="G1" s="239" t="s">
        <v>5</v>
      </c>
      <c r="H1" s="239" t="s">
        <v>6</v>
      </c>
      <c r="I1" s="240" t="s">
        <v>217</v>
      </c>
      <c r="J1" s="239" t="s">
        <v>7</v>
      </c>
      <c r="K1" s="239" t="s">
        <v>8</v>
      </c>
      <c r="L1" s="239" t="s">
        <v>9</v>
      </c>
      <c r="M1" s="239" t="s">
        <v>10</v>
      </c>
      <c r="N1" s="239" t="s">
        <v>11</v>
      </c>
      <c r="O1" s="239" t="s">
        <v>12</v>
      </c>
      <c r="P1" s="239" t="s">
        <v>218</v>
      </c>
      <c r="Q1" s="239" t="s">
        <v>219</v>
      </c>
      <c r="R1" s="239" t="s">
        <v>13</v>
      </c>
      <c r="S1" s="239" t="s">
        <v>14</v>
      </c>
      <c r="T1" s="239" t="s">
        <v>220</v>
      </c>
      <c r="U1" s="241" t="s">
        <v>221</v>
      </c>
      <c r="V1" s="242" t="s">
        <v>222</v>
      </c>
      <c r="W1" s="241" t="s">
        <v>247</v>
      </c>
      <c r="X1" s="242" t="s">
        <v>248</v>
      </c>
      <c r="Y1" s="241" t="s">
        <v>223</v>
      </c>
      <c r="Z1" s="242" t="s">
        <v>15</v>
      </c>
      <c r="AA1" s="241" t="s">
        <v>224</v>
      </c>
      <c r="AB1" s="242" t="s">
        <v>225</v>
      </c>
      <c r="AC1" s="241" t="s">
        <v>226</v>
      </c>
      <c r="AD1" s="242" t="s">
        <v>249</v>
      </c>
      <c r="AE1" s="241" t="s">
        <v>227</v>
      </c>
      <c r="AF1" s="242" t="s">
        <v>228</v>
      </c>
      <c r="AG1" s="241" t="s">
        <v>262</v>
      </c>
      <c r="AH1" s="242" t="s">
        <v>229</v>
      </c>
      <c r="AI1" s="241" t="s">
        <v>230</v>
      </c>
      <c r="AJ1" s="242" t="s">
        <v>250</v>
      </c>
      <c r="AK1" s="241" t="s">
        <v>231</v>
      </c>
      <c r="AL1" s="242" t="s">
        <v>251</v>
      </c>
      <c r="AM1" s="241" t="s">
        <v>259</v>
      </c>
      <c r="AN1" s="242" t="s">
        <v>232</v>
      </c>
      <c r="AO1" s="243" t="s">
        <v>233</v>
      </c>
      <c r="AP1" s="243" t="s">
        <v>234</v>
      </c>
      <c r="AQ1" s="243" t="s">
        <v>235</v>
      </c>
      <c r="AR1" s="278" t="s">
        <v>236</v>
      </c>
      <c r="AS1" s="278"/>
      <c r="AT1" s="243" t="s">
        <v>237</v>
      </c>
      <c r="AU1" s="243" t="s">
        <v>238</v>
      </c>
    </row>
    <row r="2" spans="1:47" s="275" customFormat="1" ht="35.25" customHeight="1" x14ac:dyDescent="0.25">
      <c r="A2" s="271"/>
      <c r="B2" s="272"/>
      <c r="C2" s="272"/>
      <c r="D2" s="272"/>
      <c r="E2" s="272"/>
      <c r="F2" s="271"/>
      <c r="G2" s="272"/>
      <c r="H2" s="272"/>
      <c r="I2" s="272"/>
      <c r="J2" s="273"/>
      <c r="K2" s="272"/>
      <c r="L2" s="272"/>
      <c r="M2" s="272"/>
      <c r="N2" s="272"/>
      <c r="O2" s="272"/>
      <c r="P2" s="272"/>
      <c r="Q2" s="272"/>
      <c r="R2" s="272"/>
      <c r="S2" s="272"/>
      <c r="T2" s="272"/>
      <c r="U2" s="272"/>
      <c r="V2" s="272"/>
      <c r="W2" s="272"/>
      <c r="X2" s="272"/>
      <c r="Y2" s="272"/>
      <c r="Z2" s="272"/>
      <c r="AA2" s="272"/>
      <c r="AB2" s="272"/>
      <c r="AC2" s="272"/>
      <c r="AD2" s="272"/>
      <c r="AE2" s="272"/>
      <c r="AF2" s="272"/>
      <c r="AG2" s="272"/>
      <c r="AH2" s="272"/>
      <c r="AI2" s="272"/>
      <c r="AJ2" s="272"/>
      <c r="AK2" s="272"/>
      <c r="AL2" s="272"/>
      <c r="AM2" s="272"/>
      <c r="AN2" s="272"/>
      <c r="AO2" s="274"/>
      <c r="AP2" s="274"/>
      <c r="AQ2" s="274"/>
      <c r="AR2" s="279"/>
      <c r="AS2" s="280"/>
      <c r="AT2" s="274"/>
      <c r="AU2" s="274"/>
    </row>
    <row r="3" spans="1:47" ht="18" x14ac:dyDescent="0.2">
      <c r="B3" s="245"/>
      <c r="C3" s="246"/>
      <c r="D3" s="247"/>
      <c r="E3" s="247"/>
      <c r="F3" s="247"/>
      <c r="G3" s="247"/>
      <c r="H3" s="247"/>
      <c r="I3" s="247"/>
      <c r="J3" s="247"/>
      <c r="K3" s="247"/>
      <c r="L3" s="247"/>
      <c r="M3" s="247"/>
      <c r="N3" s="247"/>
      <c r="O3" s="247"/>
      <c r="P3" s="247"/>
      <c r="Q3" s="248"/>
    </row>
    <row r="4" spans="1:47" ht="18" x14ac:dyDescent="0.2">
      <c r="B4" s="249"/>
      <c r="C4" s="250"/>
      <c r="D4" s="251"/>
      <c r="E4" s="251"/>
      <c r="F4" s="251"/>
      <c r="G4" s="251"/>
      <c r="H4" s="251"/>
      <c r="I4" s="251"/>
      <c r="J4" s="251"/>
      <c r="K4" s="251"/>
      <c r="L4" s="251"/>
      <c r="M4" s="251"/>
      <c r="N4" s="251"/>
      <c r="O4" s="251"/>
      <c r="P4" s="251"/>
      <c r="Q4" s="252"/>
    </row>
    <row r="5" spans="1:47" ht="18" x14ac:dyDescent="0.2">
      <c r="B5" s="286" t="s">
        <v>19</v>
      </c>
      <c r="C5" s="287"/>
      <c r="D5" s="288"/>
      <c r="E5" s="253">
        <f>B2</f>
        <v>0</v>
      </c>
      <c r="F5" s="254">
        <f>D2</f>
        <v>0</v>
      </c>
      <c r="G5" s="289">
        <f>C2</f>
        <v>0</v>
      </c>
      <c r="H5" s="290"/>
      <c r="I5" s="251"/>
      <c r="J5" s="251"/>
      <c r="K5" s="251"/>
      <c r="L5" s="251"/>
      <c r="M5" s="251"/>
      <c r="N5" s="251"/>
      <c r="O5" s="251"/>
      <c r="P5" s="251"/>
      <c r="Q5" s="252"/>
    </row>
    <row r="6" spans="1:47" ht="18" x14ac:dyDescent="0.2">
      <c r="B6" s="286" t="s">
        <v>219</v>
      </c>
      <c r="C6" s="287"/>
      <c r="D6" s="288"/>
      <c r="E6" s="289">
        <f>Q2</f>
        <v>0</v>
      </c>
      <c r="F6" s="291"/>
      <c r="G6" s="291"/>
      <c r="H6" s="290"/>
      <c r="I6" s="251"/>
      <c r="J6" s="292" t="s">
        <v>220</v>
      </c>
      <c r="K6" s="293"/>
      <c r="L6" s="294">
        <f>T2</f>
        <v>0</v>
      </c>
      <c r="M6" s="295"/>
      <c r="N6" s="251"/>
      <c r="O6" s="251"/>
      <c r="P6" s="251"/>
      <c r="Q6" s="252"/>
    </row>
    <row r="7" spans="1:47" ht="18" x14ac:dyDescent="0.2">
      <c r="B7" s="286" t="s">
        <v>14</v>
      </c>
      <c r="C7" s="287"/>
      <c r="D7" s="288"/>
      <c r="E7" s="296">
        <f>S2</f>
        <v>0</v>
      </c>
      <c r="F7" s="297"/>
      <c r="G7" s="297"/>
      <c r="H7" s="298"/>
      <c r="I7" s="251"/>
      <c r="J7" s="251"/>
      <c r="K7" s="251"/>
      <c r="L7" s="251"/>
      <c r="M7" s="251"/>
      <c r="N7" s="251"/>
      <c r="O7" s="251"/>
      <c r="P7" s="251"/>
      <c r="Q7" s="252"/>
    </row>
    <row r="8" spans="1:47" ht="18" x14ac:dyDescent="0.2">
      <c r="B8" s="286" t="s">
        <v>20</v>
      </c>
      <c r="C8" s="287"/>
      <c r="D8" s="288"/>
      <c r="E8" s="299">
        <f>A2</f>
        <v>0</v>
      </c>
      <c r="F8" s="300"/>
      <c r="G8" s="300"/>
      <c r="H8" s="301"/>
      <c r="I8" s="251"/>
      <c r="J8" s="251"/>
      <c r="K8" s="251"/>
      <c r="L8" s="251"/>
      <c r="M8" s="251"/>
      <c r="N8" s="251"/>
      <c r="O8" s="251"/>
      <c r="P8" s="251"/>
      <c r="Q8" s="252"/>
    </row>
    <row r="9" spans="1:47" ht="18" x14ac:dyDescent="0.2">
      <c r="B9" s="249"/>
      <c r="C9" s="250"/>
      <c r="D9" s="251"/>
      <c r="E9" s="251"/>
      <c r="F9" s="251"/>
      <c r="G9" s="251"/>
      <c r="H9" s="251"/>
      <c r="I9" s="251"/>
      <c r="J9" s="251"/>
      <c r="K9" s="251"/>
      <c r="L9" s="251"/>
      <c r="M9" s="251"/>
      <c r="N9" s="287"/>
      <c r="O9" s="287"/>
      <c r="P9" s="251"/>
      <c r="Q9" s="252"/>
    </row>
    <row r="10" spans="1:47" ht="18" x14ac:dyDescent="0.2">
      <c r="B10" s="249"/>
      <c r="C10" s="255"/>
      <c r="D10" s="251"/>
      <c r="E10" s="251"/>
      <c r="F10" s="251"/>
      <c r="G10" s="251"/>
      <c r="H10" s="251"/>
      <c r="I10" s="251"/>
      <c r="J10" s="251"/>
      <c r="K10" s="251"/>
      <c r="L10" s="251"/>
      <c r="M10" s="251"/>
      <c r="N10" s="247"/>
      <c r="O10" s="247"/>
      <c r="P10" s="247"/>
      <c r="Q10" s="252"/>
    </row>
    <row r="11" spans="1:47" ht="58.5" customHeight="1" x14ac:dyDescent="0.2">
      <c r="B11" s="249"/>
      <c r="C11" s="281"/>
      <c r="D11" s="251"/>
      <c r="E11" s="251"/>
      <c r="F11" s="251"/>
      <c r="G11" s="251"/>
      <c r="H11" s="251"/>
      <c r="I11" s="251"/>
      <c r="J11" s="251"/>
      <c r="K11" s="251"/>
      <c r="L11" s="251"/>
      <c r="M11" s="251"/>
      <c r="N11" s="282" t="s">
        <v>239</v>
      </c>
      <c r="O11" s="283"/>
      <c r="P11" s="257">
        <f>U2</f>
        <v>0</v>
      </c>
      <c r="Q11" s="252"/>
    </row>
    <row r="12" spans="1:47" ht="59.25" customHeight="1" x14ac:dyDescent="0.2">
      <c r="B12" s="249"/>
      <c r="C12" s="281"/>
      <c r="D12" s="251"/>
      <c r="E12" s="251"/>
      <c r="F12" s="251"/>
      <c r="G12" s="251"/>
      <c r="H12" s="251"/>
      <c r="I12" s="251"/>
      <c r="J12" s="251"/>
      <c r="K12" s="251"/>
      <c r="L12" s="251"/>
      <c r="M12" s="251"/>
      <c r="N12" s="284" t="s">
        <v>240</v>
      </c>
      <c r="O12" s="285"/>
      <c r="P12" s="258">
        <f>W2</f>
        <v>0</v>
      </c>
      <c r="Q12" s="252"/>
    </row>
    <row r="13" spans="1:47" ht="66" customHeight="1" x14ac:dyDescent="0.2">
      <c r="B13" s="249"/>
      <c r="C13" s="255"/>
      <c r="D13" s="251"/>
      <c r="E13" s="251"/>
      <c r="F13" s="251"/>
      <c r="G13" s="251"/>
      <c r="H13" s="251"/>
      <c r="I13" s="251"/>
      <c r="J13" s="251"/>
      <c r="K13" s="251"/>
      <c r="L13" s="251"/>
      <c r="M13" s="251"/>
      <c r="N13" s="282" t="s">
        <v>241</v>
      </c>
      <c r="O13" s="283"/>
      <c r="P13" s="257">
        <f>Y2</f>
        <v>0</v>
      </c>
      <c r="Q13" s="252"/>
    </row>
    <row r="14" spans="1:47" ht="43.5" customHeight="1" x14ac:dyDescent="0.2">
      <c r="B14" s="249"/>
      <c r="C14" s="281"/>
      <c r="D14" s="251"/>
      <c r="E14" s="251"/>
      <c r="F14" s="251"/>
      <c r="G14" s="251"/>
      <c r="H14" s="251"/>
      <c r="I14" s="251"/>
      <c r="J14" s="251"/>
      <c r="K14" s="251"/>
      <c r="L14" s="251"/>
      <c r="M14" s="251"/>
      <c r="N14" s="284" t="s">
        <v>242</v>
      </c>
      <c r="O14" s="285"/>
      <c r="P14" s="258">
        <f>AA2</f>
        <v>0</v>
      </c>
      <c r="Q14" s="252"/>
    </row>
    <row r="15" spans="1:47" ht="54" customHeight="1" x14ac:dyDescent="0.2">
      <c r="B15" s="249"/>
      <c r="C15" s="281"/>
      <c r="D15" s="251"/>
      <c r="E15" s="251"/>
      <c r="F15" s="251"/>
      <c r="G15" s="251"/>
      <c r="H15" s="251"/>
      <c r="I15" s="251"/>
      <c r="J15" s="251"/>
      <c r="K15" s="251"/>
      <c r="L15" s="251"/>
      <c r="M15" s="251"/>
      <c r="N15" s="282" t="s">
        <v>16</v>
      </c>
      <c r="O15" s="283"/>
      <c r="P15" s="257">
        <f>AC2</f>
        <v>0</v>
      </c>
      <c r="Q15" s="252"/>
    </row>
    <row r="16" spans="1:47" ht="59.25" customHeight="1" x14ac:dyDescent="0.2">
      <c r="B16" s="249"/>
      <c r="C16" s="255"/>
      <c r="D16" s="251"/>
      <c r="E16" s="251"/>
      <c r="F16" s="251"/>
      <c r="G16" s="251"/>
      <c r="H16" s="251"/>
      <c r="I16" s="251"/>
      <c r="J16" s="251"/>
      <c r="K16" s="251"/>
      <c r="L16" s="251"/>
      <c r="M16" s="251"/>
      <c r="N16" s="284" t="s">
        <v>243</v>
      </c>
      <c r="O16" s="285"/>
      <c r="P16" s="258">
        <f>AE2</f>
        <v>0</v>
      </c>
      <c r="Q16" s="252"/>
    </row>
    <row r="17" spans="2:17" ht="57.75" customHeight="1" x14ac:dyDescent="0.2">
      <c r="B17" s="249"/>
      <c r="C17" s="281"/>
      <c r="D17" s="251"/>
      <c r="E17" s="251"/>
      <c r="F17" s="251"/>
      <c r="G17" s="251"/>
      <c r="H17" s="251"/>
      <c r="I17" s="251"/>
      <c r="J17" s="251"/>
      <c r="K17" s="251"/>
      <c r="L17" s="251"/>
      <c r="M17" s="251"/>
      <c r="N17" s="282" t="s">
        <v>17</v>
      </c>
      <c r="O17" s="283"/>
      <c r="P17" s="257">
        <f>AG2</f>
        <v>0</v>
      </c>
      <c r="Q17" s="252"/>
    </row>
    <row r="18" spans="2:17" ht="48" customHeight="1" x14ac:dyDescent="0.2">
      <c r="B18" s="249"/>
      <c r="C18" s="281"/>
      <c r="D18" s="251"/>
      <c r="E18" s="251"/>
      <c r="F18" s="251"/>
      <c r="G18" s="251"/>
      <c r="H18" s="251"/>
      <c r="I18" s="251"/>
      <c r="J18" s="251"/>
      <c r="K18" s="251"/>
      <c r="L18" s="251"/>
      <c r="M18" s="251"/>
      <c r="N18" s="284" t="s">
        <v>21</v>
      </c>
      <c r="O18" s="285"/>
      <c r="P18" s="258">
        <f>AI2</f>
        <v>0</v>
      </c>
      <c r="Q18" s="252"/>
    </row>
    <row r="19" spans="2:17" ht="50.25" customHeight="1" x14ac:dyDescent="0.2">
      <c r="B19" s="249"/>
      <c r="C19" s="281"/>
      <c r="D19" s="251"/>
      <c r="E19" s="251"/>
      <c r="F19" s="251"/>
      <c r="G19" s="251"/>
      <c r="H19" s="251"/>
      <c r="I19" s="251"/>
      <c r="J19" s="251"/>
      <c r="K19" s="251"/>
      <c r="L19" s="251"/>
      <c r="M19" s="251"/>
      <c r="N19" s="282" t="s">
        <v>244</v>
      </c>
      <c r="O19" s="283"/>
      <c r="P19" s="257">
        <f>AK2</f>
        <v>0</v>
      </c>
      <c r="Q19" s="252"/>
    </row>
    <row r="20" spans="2:17" ht="63.75" customHeight="1" x14ac:dyDescent="0.2">
      <c r="B20" s="249"/>
      <c r="C20" s="256"/>
      <c r="D20" s="251"/>
      <c r="E20" s="251"/>
      <c r="F20" s="251"/>
      <c r="G20" s="251"/>
      <c r="H20" s="251"/>
      <c r="I20" s="251"/>
      <c r="J20" s="251"/>
      <c r="K20" s="251"/>
      <c r="L20" s="251"/>
      <c r="M20" s="251"/>
      <c r="N20" s="284" t="s">
        <v>245</v>
      </c>
      <c r="O20" s="285"/>
      <c r="P20" s="258">
        <f>AM2</f>
        <v>0</v>
      </c>
      <c r="Q20" s="252"/>
    </row>
    <row r="21" spans="2:17" ht="21" thickBot="1" x14ac:dyDescent="0.25">
      <c r="B21" s="249"/>
      <c r="C21" s="256"/>
      <c r="D21" s="251"/>
      <c r="E21" s="251"/>
      <c r="F21" s="251"/>
      <c r="G21" s="251"/>
      <c r="H21" s="251"/>
      <c r="I21" s="251"/>
      <c r="J21" s="251"/>
      <c r="K21" s="251"/>
      <c r="L21" s="251"/>
      <c r="M21" s="251"/>
      <c r="N21" s="306"/>
      <c r="O21" s="306"/>
      <c r="P21" s="259"/>
      <c r="Q21" s="252"/>
    </row>
    <row r="22" spans="2:17" ht="18" x14ac:dyDescent="0.2">
      <c r="B22" s="249"/>
      <c r="C22" s="307" t="s">
        <v>233</v>
      </c>
      <c r="D22" s="308"/>
      <c r="E22" s="313">
        <f>AO2</f>
        <v>0</v>
      </c>
      <c r="F22" s="314"/>
      <c r="G22" s="251"/>
      <c r="H22" s="319" t="s">
        <v>234</v>
      </c>
      <c r="I22" s="320"/>
      <c r="J22" s="325">
        <f>AP2</f>
        <v>0</v>
      </c>
      <c r="K22" s="325"/>
      <c r="L22" s="325"/>
      <c r="M22" s="326"/>
      <c r="N22" s="331"/>
      <c r="O22" s="303"/>
      <c r="P22" s="259"/>
      <c r="Q22" s="252"/>
    </row>
    <row r="23" spans="2:17" ht="18" x14ac:dyDescent="0.2">
      <c r="B23" s="249"/>
      <c r="C23" s="309"/>
      <c r="D23" s="310"/>
      <c r="E23" s="315"/>
      <c r="F23" s="316"/>
      <c r="G23" s="251"/>
      <c r="H23" s="321"/>
      <c r="I23" s="322"/>
      <c r="J23" s="327"/>
      <c r="K23" s="327"/>
      <c r="L23" s="327"/>
      <c r="M23" s="328"/>
      <c r="N23" s="251"/>
      <c r="O23" s="251"/>
      <c r="P23" s="251"/>
      <c r="Q23" s="252"/>
    </row>
    <row r="24" spans="2:17" ht="18.75" thickBot="1" x14ac:dyDescent="0.25">
      <c r="B24" s="249"/>
      <c r="C24" s="311"/>
      <c r="D24" s="312"/>
      <c r="E24" s="317"/>
      <c r="F24" s="318"/>
      <c r="G24" s="251"/>
      <c r="H24" s="323"/>
      <c r="I24" s="324"/>
      <c r="J24" s="329"/>
      <c r="K24" s="329"/>
      <c r="L24" s="329"/>
      <c r="M24" s="330"/>
      <c r="N24" s="251"/>
      <c r="O24" s="251"/>
      <c r="P24" s="251"/>
      <c r="Q24" s="252"/>
    </row>
    <row r="25" spans="2:17" ht="18.75" thickBot="1" x14ac:dyDescent="0.25">
      <c r="B25" s="249"/>
      <c r="C25" s="250"/>
      <c r="D25" s="251"/>
      <c r="E25" s="251"/>
      <c r="F25" s="251"/>
      <c r="G25" s="251"/>
      <c r="H25" s="251"/>
      <c r="I25" s="251"/>
      <c r="J25" s="251"/>
      <c r="K25" s="251"/>
      <c r="L25" s="251"/>
      <c r="M25" s="251"/>
      <c r="N25" s="251"/>
      <c r="O25" s="251"/>
      <c r="P25" s="251"/>
      <c r="Q25" s="252"/>
    </row>
    <row r="26" spans="2:17" ht="18" x14ac:dyDescent="0.2">
      <c r="B26" s="249"/>
      <c r="C26" s="332" t="s">
        <v>246</v>
      </c>
      <c r="D26" s="335">
        <f>AQ2</f>
        <v>0</v>
      </c>
      <c r="E26" s="335"/>
      <c r="F26" s="335"/>
      <c r="G26" s="335"/>
      <c r="H26" s="335"/>
      <c r="I26" s="335"/>
      <c r="J26" s="335"/>
      <c r="K26" s="335"/>
      <c r="L26" s="335"/>
      <c r="M26" s="336"/>
      <c r="N26" s="251"/>
      <c r="O26" s="251"/>
      <c r="P26" s="251"/>
      <c r="Q26" s="252"/>
    </row>
    <row r="27" spans="2:17" ht="18" x14ac:dyDescent="0.2">
      <c r="B27" s="260"/>
      <c r="C27" s="333"/>
      <c r="D27" s="337"/>
      <c r="E27" s="337"/>
      <c r="F27" s="337"/>
      <c r="G27" s="337"/>
      <c r="H27" s="337"/>
      <c r="I27" s="337"/>
      <c r="J27" s="337"/>
      <c r="K27" s="337"/>
      <c r="L27" s="337"/>
      <c r="M27" s="338"/>
      <c r="N27" s="261"/>
      <c r="O27" s="261"/>
      <c r="P27" s="261"/>
      <c r="Q27" s="262"/>
    </row>
    <row r="28" spans="2:17" ht="18" x14ac:dyDescent="0.2">
      <c r="B28" s="260"/>
      <c r="C28" s="333"/>
      <c r="D28" s="337"/>
      <c r="E28" s="337"/>
      <c r="F28" s="337"/>
      <c r="G28" s="337"/>
      <c r="H28" s="337"/>
      <c r="I28" s="337"/>
      <c r="J28" s="337"/>
      <c r="K28" s="337"/>
      <c r="L28" s="337"/>
      <c r="M28" s="338"/>
      <c r="N28" s="261"/>
      <c r="O28" s="261"/>
      <c r="P28" s="261"/>
      <c r="Q28" s="262"/>
    </row>
    <row r="29" spans="2:17" ht="18.75" thickBot="1" x14ac:dyDescent="0.25">
      <c r="B29" s="260"/>
      <c r="C29" s="334"/>
      <c r="D29" s="339"/>
      <c r="E29" s="339"/>
      <c r="F29" s="339"/>
      <c r="G29" s="339"/>
      <c r="H29" s="339"/>
      <c r="I29" s="339"/>
      <c r="J29" s="339"/>
      <c r="K29" s="339"/>
      <c r="L29" s="339"/>
      <c r="M29" s="340"/>
      <c r="N29" s="261"/>
      <c r="O29" s="261"/>
      <c r="P29" s="261"/>
      <c r="Q29" s="262"/>
    </row>
    <row r="30" spans="2:17" ht="18" x14ac:dyDescent="0.2">
      <c r="B30" s="260"/>
      <c r="C30" s="302"/>
      <c r="D30" s="304"/>
      <c r="E30" s="304"/>
      <c r="F30" s="304"/>
      <c r="G30" s="304"/>
      <c r="H30" s="304"/>
      <c r="I30" s="304"/>
      <c r="J30" s="304"/>
      <c r="K30" s="304"/>
      <c r="L30" s="304"/>
      <c r="M30" s="304"/>
      <c r="N30" s="261"/>
      <c r="O30" s="261"/>
      <c r="P30" s="261"/>
      <c r="Q30" s="262"/>
    </row>
    <row r="31" spans="2:17" ht="18" x14ac:dyDescent="0.2">
      <c r="B31" s="260"/>
      <c r="C31" s="303"/>
      <c r="D31" s="305"/>
      <c r="E31" s="305"/>
      <c r="F31" s="305"/>
      <c r="G31" s="305"/>
      <c r="H31" s="305"/>
      <c r="I31" s="305"/>
      <c r="J31" s="305"/>
      <c r="K31" s="305"/>
      <c r="L31" s="305"/>
      <c r="M31" s="305"/>
      <c r="N31" s="261"/>
      <c r="O31" s="261"/>
      <c r="P31" s="261"/>
      <c r="Q31" s="262"/>
    </row>
    <row r="32" spans="2:17" ht="18" x14ac:dyDescent="0.2">
      <c r="B32" s="260"/>
      <c r="C32" s="263"/>
      <c r="D32" s="261"/>
      <c r="E32" s="261"/>
      <c r="F32" s="261"/>
      <c r="G32" s="261"/>
      <c r="H32" s="261"/>
      <c r="I32" s="261"/>
      <c r="J32" s="261"/>
      <c r="K32" s="261"/>
      <c r="L32" s="261"/>
      <c r="M32" s="261"/>
      <c r="N32" s="261"/>
      <c r="O32" s="261"/>
      <c r="P32" s="261"/>
      <c r="Q32" s="262"/>
    </row>
    <row r="33" spans="2:17" ht="18" x14ac:dyDescent="0.2">
      <c r="B33" s="260"/>
      <c r="C33" s="263"/>
      <c r="D33" s="261"/>
      <c r="E33" s="261"/>
      <c r="F33" s="261"/>
      <c r="G33" s="261"/>
      <c r="H33" s="261"/>
      <c r="I33" s="261"/>
      <c r="J33" s="261"/>
      <c r="K33" s="261"/>
      <c r="L33" s="261"/>
      <c r="M33" s="261"/>
      <c r="N33" s="261"/>
      <c r="O33" s="261"/>
      <c r="P33" s="261"/>
      <c r="Q33" s="262"/>
    </row>
    <row r="34" spans="2:17" ht="18.75" thickBot="1" x14ac:dyDescent="0.25">
      <c r="B34" s="264"/>
      <c r="C34" s="265"/>
      <c r="D34" s="266"/>
      <c r="E34" s="266"/>
      <c r="F34" s="266"/>
      <c r="G34" s="266"/>
      <c r="H34" s="266"/>
      <c r="I34" s="266"/>
      <c r="J34" s="266"/>
      <c r="K34" s="266"/>
      <c r="L34" s="266"/>
      <c r="M34" s="266"/>
      <c r="N34" s="266"/>
      <c r="O34" s="266"/>
      <c r="P34" s="266"/>
      <c r="Q34" s="267"/>
    </row>
    <row r="35" spans="2:17" ht="18" x14ac:dyDescent="0.2">
      <c r="B35" s="244"/>
      <c r="C35" s="2"/>
      <c r="D35" s="2"/>
      <c r="E35" s="268"/>
      <c r="F35" s="268"/>
      <c r="G35" s="268"/>
      <c r="H35" s="268"/>
      <c r="I35" s="268"/>
      <c r="J35" s="268"/>
      <c r="K35" s="268"/>
      <c r="L35" s="268"/>
      <c r="M35" s="268"/>
      <c r="N35" s="268"/>
      <c r="O35" s="268"/>
      <c r="P35" s="268"/>
      <c r="Q35" s="268"/>
    </row>
    <row r="36" spans="2:17" ht="18" x14ac:dyDescent="0.2">
      <c r="B36" s="244"/>
      <c r="C36" s="2"/>
      <c r="D36" s="2"/>
      <c r="E36" s="268"/>
      <c r="F36" s="268"/>
      <c r="G36" s="268"/>
      <c r="H36" s="268"/>
      <c r="I36" s="268"/>
      <c r="J36" s="268"/>
      <c r="K36" s="268"/>
      <c r="L36" s="268"/>
      <c r="M36" s="268"/>
      <c r="N36" s="268"/>
      <c r="O36" s="268"/>
      <c r="P36" s="268"/>
      <c r="Q36" s="268"/>
    </row>
    <row r="37" spans="2:17" ht="18" x14ac:dyDescent="0.2">
      <c r="B37" s="244"/>
      <c r="C37" s="1"/>
      <c r="D37" s="1"/>
      <c r="E37" s="244"/>
      <c r="F37" s="244"/>
      <c r="G37" s="244"/>
      <c r="H37" s="244"/>
      <c r="I37" s="244"/>
      <c r="J37" s="244"/>
      <c r="K37" s="244"/>
      <c r="L37" s="244"/>
      <c r="M37" s="244"/>
      <c r="N37" s="244"/>
      <c r="O37" s="244"/>
      <c r="P37" s="244"/>
      <c r="Q37" s="244"/>
    </row>
  </sheetData>
  <sheetProtection algorithmName="SHA-512" hashValue="JSOg6zHh3JzIxW38NyUzp4+Ufx7CgsWyl5eMvkZJGZ7YrG3ByTWLzma+fgDxctphfqpG+Esy5wnwWHgZ+j6fkA==" saltValue="pujz9c+mxcFc+Ct0PsFrdw==" spinCount="100000" sheet="1" objects="1" scenarios="1" formatColumns="0" formatRows="0"/>
  <mergeCells count="36">
    <mergeCell ref="N22:O22"/>
    <mergeCell ref="C26:C29"/>
    <mergeCell ref="D26:M29"/>
    <mergeCell ref="N9:O9"/>
    <mergeCell ref="N13:O13"/>
    <mergeCell ref="C30:C31"/>
    <mergeCell ref="D30:M31"/>
    <mergeCell ref="C14:C15"/>
    <mergeCell ref="N14:O14"/>
    <mergeCell ref="N15:O15"/>
    <mergeCell ref="N16:O16"/>
    <mergeCell ref="C17:C19"/>
    <mergeCell ref="N17:O17"/>
    <mergeCell ref="N18:O18"/>
    <mergeCell ref="N19:O19"/>
    <mergeCell ref="N21:O21"/>
    <mergeCell ref="C22:D24"/>
    <mergeCell ref="E22:F24"/>
    <mergeCell ref="N20:O20"/>
    <mergeCell ref="H22:I24"/>
    <mergeCell ref="J22:M24"/>
    <mergeCell ref="AR1:AS1"/>
    <mergeCell ref="AR2:AS2"/>
    <mergeCell ref="C11:C12"/>
    <mergeCell ref="N11:O11"/>
    <mergeCell ref="N12:O12"/>
    <mergeCell ref="B5:D5"/>
    <mergeCell ref="G5:H5"/>
    <mergeCell ref="B6:D6"/>
    <mergeCell ref="E6:H6"/>
    <mergeCell ref="J6:K6"/>
    <mergeCell ref="L6:M6"/>
    <mergeCell ref="B7:D7"/>
    <mergeCell ref="E7:H7"/>
    <mergeCell ref="B8:D8"/>
    <mergeCell ref="E8:H8"/>
  </mergeCell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oglio2">
    <pageSetUpPr fitToPage="1"/>
  </sheetPr>
  <dimension ref="A1:S1014"/>
  <sheetViews>
    <sheetView topLeftCell="B1" zoomScale="80" zoomScaleNormal="80" workbookViewId="0">
      <selection activeCell="C6" sqref="C6:G6"/>
    </sheetView>
  </sheetViews>
  <sheetFormatPr defaultColWidth="14.42578125" defaultRowHeight="15" customHeight="1" x14ac:dyDescent="0.2"/>
  <cols>
    <col min="1" max="1" width="7.42578125" style="109" customWidth="1"/>
    <col min="2" max="2" width="38.7109375" style="3" customWidth="1"/>
    <col min="3" max="3" width="13.28515625" style="3" customWidth="1"/>
    <col min="4" max="4" width="8.28515625" style="3" customWidth="1"/>
    <col min="5" max="5" width="8.5703125" style="3" customWidth="1"/>
    <col min="6" max="6" width="8.7109375" style="3" customWidth="1"/>
    <col min="7" max="7" width="25.5703125" style="3" customWidth="1"/>
    <col min="8" max="9" width="2.5703125" style="3" customWidth="1"/>
    <col min="10" max="10" width="25.5703125" style="12" customWidth="1"/>
    <col min="11" max="11" width="4.28515625" style="12" customWidth="1"/>
    <col min="12" max="12" width="12" style="12" customWidth="1"/>
    <col min="13" max="14" width="8" style="3" customWidth="1"/>
    <col min="15" max="15" width="9.42578125" style="3" customWidth="1"/>
    <col min="16" max="16" width="35.7109375" style="3" customWidth="1"/>
    <col min="17" max="32" width="8" style="3" customWidth="1"/>
    <col min="33" max="16384" width="14.42578125" style="3"/>
  </cols>
  <sheetData>
    <row r="1" spans="1:19" ht="24" customHeight="1" x14ac:dyDescent="0.2">
      <c r="A1" s="108"/>
      <c r="B1" s="454" t="s">
        <v>157</v>
      </c>
      <c r="C1" s="454"/>
      <c r="D1" s="454"/>
      <c r="E1" s="454"/>
      <c r="F1" s="454"/>
      <c r="G1" s="454"/>
      <c r="H1" s="454"/>
      <c r="I1" s="454"/>
      <c r="J1" s="454"/>
      <c r="K1" s="454"/>
      <c r="L1" s="454"/>
      <c r="M1" s="454"/>
      <c r="N1" s="454"/>
      <c r="O1" s="454"/>
      <c r="P1" s="454"/>
      <c r="Q1" s="454"/>
      <c r="R1" s="454"/>
      <c r="S1" s="454"/>
    </row>
    <row r="2" spans="1:19" ht="12.75" customHeight="1" thickBot="1" x14ac:dyDescent="0.25">
      <c r="A2" s="108"/>
      <c r="B2" s="4"/>
      <c r="C2" s="5"/>
      <c r="D2" s="4"/>
      <c r="E2" s="4"/>
      <c r="F2" s="4"/>
      <c r="G2" s="4"/>
      <c r="H2" s="4"/>
      <c r="I2" s="4"/>
      <c r="J2" s="5"/>
      <c r="K2" s="5"/>
      <c r="L2" s="5"/>
    </row>
    <row r="3" spans="1:19" ht="24.95" customHeight="1" thickBot="1" x14ac:dyDescent="0.25">
      <c r="A3" s="108"/>
      <c r="B3" s="170" t="s">
        <v>39</v>
      </c>
      <c r="C3" s="455"/>
      <c r="D3" s="456"/>
      <c r="E3" s="456"/>
      <c r="F3" s="456"/>
      <c r="G3" s="457"/>
      <c r="H3" s="98"/>
      <c r="I3" s="98"/>
      <c r="J3" s="98"/>
      <c r="K3" s="98"/>
      <c r="L3" s="98"/>
    </row>
    <row r="4" spans="1:19" ht="24.95" customHeight="1" thickBot="1" x14ac:dyDescent="0.25">
      <c r="A4" s="108"/>
      <c r="B4" s="4"/>
      <c r="C4" s="5"/>
      <c r="D4" s="4"/>
      <c r="E4" s="4"/>
      <c r="F4" s="4"/>
      <c r="G4" s="4"/>
      <c r="H4" s="4"/>
      <c r="I4" s="4"/>
      <c r="J4" s="5"/>
      <c r="K4" s="5"/>
      <c r="L4" s="5"/>
    </row>
    <row r="5" spans="1:19" ht="56.25" customHeight="1" x14ac:dyDescent="0.2">
      <c r="A5" s="108"/>
      <c r="B5" s="421" t="s">
        <v>201</v>
      </c>
      <c r="C5" s="422"/>
      <c r="D5" s="422"/>
      <c r="E5" s="422"/>
      <c r="F5" s="422"/>
      <c r="G5" s="423"/>
      <c r="H5" s="8"/>
      <c r="I5" s="8"/>
      <c r="J5" s="475" t="s">
        <v>212</v>
      </c>
      <c r="K5" s="476"/>
      <c r="L5" s="477"/>
      <c r="M5" s="477"/>
      <c r="N5" s="477"/>
      <c r="O5" s="478"/>
      <c r="P5" s="383" t="s">
        <v>211</v>
      </c>
      <c r="Q5" s="384"/>
      <c r="R5" s="385"/>
    </row>
    <row r="6" spans="1:19" ht="24.95" customHeight="1" x14ac:dyDescent="0.2">
      <c r="A6" s="108"/>
      <c r="B6" s="171" t="s">
        <v>22</v>
      </c>
      <c r="C6" s="417">
        <f>Profilo!D2</f>
        <v>0</v>
      </c>
      <c r="D6" s="417"/>
      <c r="E6" s="417"/>
      <c r="F6" s="417"/>
      <c r="G6" s="445"/>
      <c r="H6" s="99"/>
      <c r="I6" s="99"/>
      <c r="J6" s="449" t="s">
        <v>158</v>
      </c>
      <c r="K6" s="450"/>
      <c r="L6" s="451"/>
      <c r="M6" s="451"/>
      <c r="N6" s="473"/>
      <c r="O6" s="474"/>
      <c r="P6" s="390" t="s">
        <v>198</v>
      </c>
      <c r="Q6" s="391"/>
      <c r="R6" s="392"/>
    </row>
    <row r="7" spans="1:19" ht="24.95" customHeight="1" x14ac:dyDescent="0.2">
      <c r="A7" s="108"/>
      <c r="B7" s="171" t="s">
        <v>23</v>
      </c>
      <c r="C7" s="417">
        <f>Profilo!C2</f>
        <v>0</v>
      </c>
      <c r="D7" s="417"/>
      <c r="E7" s="417"/>
      <c r="F7" s="417"/>
      <c r="G7" s="445"/>
      <c r="H7" s="99"/>
      <c r="I7" s="99"/>
      <c r="J7" s="446" t="s">
        <v>181</v>
      </c>
      <c r="K7" s="447"/>
      <c r="L7" s="448"/>
      <c r="M7" s="448"/>
      <c r="N7" s="393">
        <f>'STEP 3_Cards tematiche'!C21</f>
        <v>0</v>
      </c>
      <c r="O7" s="394"/>
      <c r="P7" s="177" t="s">
        <v>184</v>
      </c>
      <c r="Q7" s="386">
        <f>'STEP 3_Cards tematiche'!C39</f>
        <v>0</v>
      </c>
      <c r="R7" s="387"/>
    </row>
    <row r="8" spans="1:19" ht="24.95" customHeight="1" x14ac:dyDescent="0.2">
      <c r="A8" s="108"/>
      <c r="B8" s="171" t="s">
        <v>24</v>
      </c>
      <c r="C8" s="417">
        <f>Profilo!E2</f>
        <v>0</v>
      </c>
      <c r="D8" s="417"/>
      <c r="E8" s="417"/>
      <c r="F8" s="417"/>
      <c r="G8" s="445"/>
      <c r="H8" s="99"/>
      <c r="I8" s="99"/>
      <c r="J8" s="446" t="s">
        <v>193</v>
      </c>
      <c r="K8" s="447"/>
      <c r="L8" s="448"/>
      <c r="M8" s="448"/>
      <c r="N8" s="393">
        <f>'STEP 3_Cards tematiche'!C22</f>
        <v>0</v>
      </c>
      <c r="O8" s="394"/>
      <c r="P8" s="176" t="s">
        <v>192</v>
      </c>
      <c r="Q8" s="386">
        <f>'STEP 3_Cards tematiche'!C40</f>
        <v>0</v>
      </c>
      <c r="R8" s="387"/>
    </row>
    <row r="9" spans="1:19" ht="21.75" customHeight="1" thickBot="1" x14ac:dyDescent="0.25">
      <c r="A9" s="108"/>
      <c r="B9" s="171" t="s">
        <v>25</v>
      </c>
      <c r="C9" s="413">
        <f>Profilo!F2</f>
        <v>0</v>
      </c>
      <c r="D9" s="413"/>
      <c r="E9" s="413"/>
      <c r="F9" s="413"/>
      <c r="G9" s="414"/>
      <c r="H9" s="100"/>
      <c r="I9" s="100"/>
      <c r="J9" s="442" t="s">
        <v>194</v>
      </c>
      <c r="K9" s="443"/>
      <c r="L9" s="444"/>
      <c r="M9" s="444"/>
      <c r="N9" s="393">
        <f>'STEP 3_Cards tematiche'!C23</f>
        <v>0</v>
      </c>
      <c r="O9" s="394"/>
      <c r="P9" s="175" t="s">
        <v>185</v>
      </c>
      <c r="Q9" s="388">
        <f>'STEP 3_Cards tematiche'!C41</f>
        <v>0</v>
      </c>
      <c r="R9" s="389"/>
    </row>
    <row r="10" spans="1:19" ht="24" customHeight="1" thickBot="1" x14ac:dyDescent="0.25">
      <c r="A10" s="108"/>
      <c r="B10" s="172" t="s">
        <v>5</v>
      </c>
      <c r="C10" s="410">
        <f>Profilo!G2</f>
        <v>0</v>
      </c>
      <c r="D10" s="411"/>
      <c r="E10" s="411"/>
      <c r="F10" s="411"/>
      <c r="G10" s="412"/>
      <c r="H10" s="100"/>
      <c r="I10" s="100"/>
      <c r="J10" s="442" t="s">
        <v>195</v>
      </c>
      <c r="K10" s="443"/>
      <c r="L10" s="444"/>
      <c r="M10" s="444"/>
      <c r="N10" s="393">
        <f>'STEP 3_Cards tematiche'!C24</f>
        <v>0</v>
      </c>
      <c r="O10" s="394"/>
    </row>
    <row r="11" spans="1:19" ht="21" customHeight="1" thickBot="1" x14ac:dyDescent="0.25">
      <c r="A11" s="3"/>
      <c r="H11" s="100"/>
      <c r="I11" s="100"/>
      <c r="J11" s="439" t="s">
        <v>182</v>
      </c>
      <c r="K11" s="440"/>
      <c r="L11" s="441"/>
      <c r="M11" s="441"/>
      <c r="N11" s="381">
        <f>'STEP 3_Cards tematiche'!C25</f>
        <v>0</v>
      </c>
      <c r="O11" s="382"/>
    </row>
    <row r="12" spans="1:19" ht="18" customHeight="1" thickBot="1" x14ac:dyDescent="0.25">
      <c r="A12" s="3"/>
      <c r="H12" s="100"/>
      <c r="I12" s="100"/>
      <c r="J12" s="3"/>
      <c r="K12" s="3"/>
      <c r="L12" s="3"/>
    </row>
    <row r="13" spans="1:19" ht="65.25" customHeight="1" thickBot="1" x14ac:dyDescent="0.25">
      <c r="A13" s="108"/>
      <c r="B13" s="452" t="s">
        <v>215</v>
      </c>
      <c r="C13" s="5"/>
      <c r="D13" s="4"/>
      <c r="E13" s="4"/>
      <c r="F13" s="4"/>
      <c r="G13" s="4"/>
      <c r="H13" s="4"/>
      <c r="I13" s="4"/>
      <c r="J13" s="418" t="s">
        <v>213</v>
      </c>
      <c r="K13" s="419"/>
      <c r="L13" s="419"/>
      <c r="M13" s="420"/>
      <c r="N13" s="106"/>
      <c r="O13" s="470" t="s">
        <v>199</v>
      </c>
      <c r="P13" s="471"/>
      <c r="Q13" s="471"/>
      <c r="R13" s="472"/>
    </row>
    <row r="14" spans="1:19" ht="24.95" customHeight="1" thickBot="1" x14ac:dyDescent="0.25">
      <c r="A14" s="108"/>
      <c r="B14" s="453"/>
      <c r="C14" s="182" t="s">
        <v>42</v>
      </c>
      <c r="D14" s="105" t="s">
        <v>43</v>
      </c>
      <c r="E14" s="424" t="s">
        <v>44</v>
      </c>
      <c r="F14" s="424"/>
      <c r="G14" s="425"/>
      <c r="H14" s="101"/>
      <c r="I14" s="101"/>
      <c r="J14" s="430" t="s">
        <v>154</v>
      </c>
      <c r="K14" s="431"/>
      <c r="L14" s="431"/>
      <c r="M14" s="432"/>
      <c r="N14" s="186">
        <f>'STEP 3_Cards tematiche'!C67</f>
        <v>0</v>
      </c>
      <c r="O14" s="467">
        <f>'STEP 3_Cards tematiche'!F67</f>
        <v>0</v>
      </c>
      <c r="P14" s="468"/>
      <c r="Q14" s="468"/>
      <c r="R14" s="469"/>
    </row>
    <row r="15" spans="1:19" ht="24.95" customHeight="1" x14ac:dyDescent="0.2">
      <c r="A15" s="108"/>
      <c r="B15" s="183" t="s">
        <v>135</v>
      </c>
      <c r="C15" s="184">
        <f>'STEP 3_Cards tematiche'!C18</f>
        <v>0</v>
      </c>
      <c r="D15" s="184">
        <f>'STEP 3_Cards tematiche'!D18</f>
        <v>0</v>
      </c>
      <c r="E15" s="426">
        <f>'STEP 3_Cards tematiche'!F18</f>
        <v>0</v>
      </c>
      <c r="F15" s="426"/>
      <c r="G15" s="427"/>
      <c r="H15" s="102"/>
      <c r="I15" s="102"/>
      <c r="J15" s="433" t="s">
        <v>155</v>
      </c>
      <c r="K15" s="434"/>
      <c r="L15" s="434"/>
      <c r="M15" s="435"/>
      <c r="N15" s="186">
        <f>'STEP 3_Cards tematiche'!C68</f>
        <v>0</v>
      </c>
      <c r="O15" s="467">
        <f>'STEP 3_Cards tematiche'!F68</f>
        <v>0</v>
      </c>
      <c r="P15" s="468"/>
      <c r="Q15" s="468"/>
      <c r="R15" s="469"/>
    </row>
    <row r="16" spans="1:19" ht="24.95" customHeight="1" thickBot="1" x14ac:dyDescent="0.25">
      <c r="A16" s="108"/>
      <c r="B16" s="154" t="s">
        <v>136</v>
      </c>
      <c r="C16" s="185">
        <f>'STEP 3_Cards tematiche'!C19</f>
        <v>0</v>
      </c>
      <c r="D16" s="185">
        <f>'STEP 3_Cards tematiche'!D19</f>
        <v>0</v>
      </c>
      <c r="E16" s="428">
        <f>'STEP 3_Cards tematiche'!F19</f>
        <v>0</v>
      </c>
      <c r="F16" s="428"/>
      <c r="G16" s="429"/>
      <c r="H16" s="102"/>
      <c r="I16" s="102"/>
      <c r="J16" s="436" t="s">
        <v>95</v>
      </c>
      <c r="K16" s="437"/>
      <c r="L16" s="437"/>
      <c r="M16" s="438"/>
      <c r="N16" s="187">
        <f>'STEP 3_Cards tematiche'!C69</f>
        <v>0</v>
      </c>
      <c r="O16" s="467">
        <f>'STEP 3_Cards tematiche'!F69</f>
        <v>0</v>
      </c>
      <c r="P16" s="468"/>
      <c r="Q16" s="468"/>
      <c r="R16" s="469"/>
    </row>
    <row r="17" spans="1:18" ht="24.95" customHeight="1" x14ac:dyDescent="0.2">
      <c r="A17" s="108"/>
      <c r="B17" s="178"/>
      <c r="C17" s="179"/>
      <c r="D17" s="179"/>
      <c r="E17" s="179"/>
      <c r="F17" s="179"/>
      <c r="G17" s="179"/>
      <c r="H17" s="102"/>
      <c r="I17" s="102"/>
      <c r="J17" s="343" t="s">
        <v>200</v>
      </c>
      <c r="K17" s="343"/>
      <c r="L17" s="343"/>
      <c r="M17" s="343"/>
      <c r="N17" s="343"/>
      <c r="O17" s="343"/>
      <c r="P17" s="343"/>
      <c r="Q17" s="343"/>
      <c r="R17" s="343"/>
    </row>
    <row r="18" spans="1:18" ht="24.95" customHeight="1" x14ac:dyDescent="0.2">
      <c r="A18" s="108"/>
      <c r="B18" s="178"/>
      <c r="C18" s="179"/>
      <c r="D18" s="179"/>
      <c r="E18" s="179"/>
      <c r="F18" s="179"/>
      <c r="G18" s="179"/>
      <c r="H18" s="102"/>
      <c r="I18" s="102"/>
      <c r="J18" s="344"/>
      <c r="K18" s="344"/>
      <c r="L18" s="344"/>
      <c r="M18" s="344"/>
      <c r="N18" s="344"/>
      <c r="O18" s="344"/>
      <c r="P18" s="344"/>
      <c r="Q18" s="344"/>
      <c r="R18" s="344"/>
    </row>
    <row r="19" spans="1:18" ht="12.75" customHeight="1" x14ac:dyDescent="0.2">
      <c r="A19" s="108"/>
      <c r="B19" s="7"/>
      <c r="C19" s="8"/>
      <c r="D19" s="7"/>
      <c r="E19" s="7"/>
      <c r="F19" s="7"/>
      <c r="G19" s="7"/>
      <c r="H19" s="7"/>
      <c r="I19" s="7"/>
      <c r="P19" s="68"/>
      <c r="Q19" s="5"/>
    </row>
    <row r="20" spans="1:18" ht="12.75" customHeight="1" x14ac:dyDescent="0.2">
      <c r="A20" s="108"/>
      <c r="B20" s="7"/>
      <c r="C20" s="8"/>
      <c r="D20" s="7"/>
      <c r="E20" s="7"/>
      <c r="F20" s="7"/>
      <c r="G20" s="7"/>
      <c r="H20" s="7"/>
      <c r="I20" s="7"/>
      <c r="P20" s="68"/>
      <c r="Q20" s="5"/>
    </row>
    <row r="21" spans="1:18" ht="9.6" customHeight="1" thickBot="1" x14ac:dyDescent="0.25">
      <c r="A21" s="108"/>
      <c r="B21" s="7"/>
      <c r="C21" s="8"/>
      <c r="D21" s="7"/>
      <c r="E21" s="7"/>
      <c r="F21" s="7"/>
      <c r="G21" s="7"/>
      <c r="H21" s="7"/>
      <c r="I21" s="7"/>
      <c r="P21" s="68"/>
      <c r="Q21" s="5"/>
    </row>
    <row r="22" spans="1:18" ht="108.75" customHeight="1" x14ac:dyDescent="0.2">
      <c r="A22" s="108"/>
      <c r="B22" s="458" t="s">
        <v>160</v>
      </c>
      <c r="C22" s="459"/>
      <c r="D22" s="459"/>
      <c r="E22" s="459"/>
      <c r="F22" s="459"/>
      <c r="G22" s="460"/>
      <c r="H22" s="7"/>
      <c r="I22" s="7"/>
      <c r="J22" s="461" t="s">
        <v>206</v>
      </c>
      <c r="K22" s="462"/>
      <c r="L22" s="462"/>
      <c r="M22" s="462"/>
      <c r="N22" s="462"/>
      <c r="O22" s="462"/>
      <c r="P22" s="462"/>
      <c r="Q22" s="462"/>
      <c r="R22" s="463"/>
    </row>
    <row r="23" spans="1:18" ht="28.5" customHeight="1" x14ac:dyDescent="0.2">
      <c r="A23" s="111"/>
      <c r="B23" s="112"/>
      <c r="C23" s="107" t="s">
        <v>162</v>
      </c>
      <c r="D23" s="464" t="s">
        <v>161</v>
      </c>
      <c r="E23" s="465"/>
      <c r="F23" s="466"/>
      <c r="G23" s="113" t="s">
        <v>137</v>
      </c>
      <c r="H23" s="103"/>
      <c r="I23" s="103"/>
      <c r="J23" s="349" t="s">
        <v>138</v>
      </c>
      <c r="K23" s="350"/>
      <c r="L23" s="107" t="s">
        <v>162</v>
      </c>
      <c r="M23" s="407" t="s">
        <v>161</v>
      </c>
      <c r="N23" s="408"/>
      <c r="O23" s="408"/>
      <c r="P23" s="407" t="s">
        <v>163</v>
      </c>
      <c r="Q23" s="408"/>
      <c r="R23" s="409"/>
    </row>
    <row r="24" spans="1:18" ht="76.5" customHeight="1" x14ac:dyDescent="0.2">
      <c r="A24" s="395" t="s">
        <v>30</v>
      </c>
      <c r="B24" s="114" t="s">
        <v>26</v>
      </c>
      <c r="C24" s="189">
        <f>'STEP 1_SCHEDA SINTESI'!AC2</f>
        <v>0</v>
      </c>
      <c r="D24" s="190">
        <f>IF(AND(C24=7),1,IF(AND(C24=8),1,IF(AND(C24=9),1,IF(AND(C24=10),1,IF(AND(C24&lt;7),0,IF(AND(C24&gt;10),0))))))</f>
        <v>0</v>
      </c>
      <c r="E24" s="191">
        <f>IF(AND(C24=4),1,IF(AND(C24=5),1,IF(AND(C24=6),1,IF(AND(C24&gt;6),0,IF(AND(C24&lt;4),0)))))</f>
        <v>0</v>
      </c>
      <c r="F24" s="192">
        <f>IF(AND(C24=0),1,IF(AND(C24=1),1,IF(AND(C24=2),1,IF(AND(C24=3),1,IF(AND(C24&gt;3),0)))))</f>
        <v>1</v>
      </c>
      <c r="G24" s="193">
        <f>Profilo!AD2</f>
        <v>0</v>
      </c>
      <c r="H24" s="104"/>
      <c r="I24" s="104"/>
      <c r="J24" s="347"/>
      <c r="K24" s="348"/>
      <c r="L24" s="180"/>
      <c r="M24" s="190">
        <f>IF(AND(L24=9),1,IF(AND(L24=8),1,IF(AND(L24=7),1,IF(AND(L24&gt;9),0,IF(AND(L24&lt;7),0)))))</f>
        <v>0</v>
      </c>
      <c r="N24" s="191">
        <f>IF(AND(L24=4),1,IF(AND(L24=5),1,IF(AND(L24=6),1,IF(AND(L24&gt;6),0,IF(AND(L24&lt;4),0)))))</f>
        <v>0</v>
      </c>
      <c r="O24" s="192">
        <f>IF(AND(L24=0),1,IF(AND(L24=1),1,IF(AND(L24=2),1,IF(AND(L24=3),1,IF(AND(L24&gt;3),0)))))</f>
        <v>1</v>
      </c>
      <c r="P24" s="363" t="s">
        <v>252</v>
      </c>
      <c r="Q24" s="364"/>
      <c r="R24" s="365"/>
    </row>
    <row r="25" spans="1:18" ht="108.75" customHeight="1" x14ac:dyDescent="0.2">
      <c r="A25" s="396"/>
      <c r="B25" s="114" t="s">
        <v>27</v>
      </c>
      <c r="C25" s="189">
        <f>Profilo!AE2</f>
        <v>0</v>
      </c>
      <c r="D25" s="190">
        <f>IF(AND(C25=7),1,IF(AND(C25=8),1,IF(AND(C25=9),1,IF(AND(C25=10),1,IF(AND(C25&lt;7),0,IF(AND(C25&gt;10),0))))))</f>
        <v>0</v>
      </c>
      <c r="E25" s="191">
        <f>IF(AND(C25=3),1,IF(AND(C25=4),1,IF(AND(C25=5),1,IF(AND(C25=6),1,IF(AND(C25&gt;6),0,IF(AND(C25&lt;3),0))))))</f>
        <v>0</v>
      </c>
      <c r="F25" s="192">
        <f>IF(AND(C25=0),1,IF(AND(C25=1),1,IF(AND(C25=2),1,IF(AND(C25&gt;2),0))))</f>
        <v>1</v>
      </c>
      <c r="G25" s="193">
        <f>Profilo!AF2</f>
        <v>0</v>
      </c>
      <c r="H25" s="104"/>
      <c r="I25" s="104"/>
      <c r="J25" s="351"/>
      <c r="K25" s="352"/>
      <c r="L25" s="110"/>
      <c r="M25" s="190">
        <f>IF(AND(L25=9),1,IF(AND(L25=8),1,IF(AND(L25=7),1,IF(AND(L25&gt;9),0,IF(AND(L25&lt;7),0)))))</f>
        <v>0</v>
      </c>
      <c r="N25" s="191">
        <f>IF(AND(L25=4),1,IF(AND(L25=5),1,IF(AND(L25=6),1,IF(AND(L25&gt;6),0,IF(AND(L25&lt;4),0)))))</f>
        <v>0</v>
      </c>
      <c r="O25" s="192">
        <f>IF(AND(L25=0),1,IF(AND(L25=1),1,IF(AND(L25=2),1,IF(AND(L25=3),1,IF(AND(L25&gt;3),0)))))</f>
        <v>1</v>
      </c>
      <c r="P25" s="364"/>
      <c r="Q25" s="364"/>
      <c r="R25" s="365"/>
    </row>
    <row r="26" spans="1:18" ht="81.599999999999994" customHeight="1" x14ac:dyDescent="0.2">
      <c r="A26" s="395" t="s">
        <v>35</v>
      </c>
      <c r="B26" s="114" t="s">
        <v>28</v>
      </c>
      <c r="C26" s="189">
        <f>Profilo!U2</f>
        <v>0</v>
      </c>
      <c r="D26" s="190">
        <f>IF(AND(C26=7),1,IF(AND(C26=8),1,IF(AND(C26=9),1,IF(AND(C26=10),1,IF(AND(C26&lt;7),0,IF(AND(C26&gt;10),0))))))</f>
        <v>0</v>
      </c>
      <c r="E26" s="191">
        <f>IF(AND(C26=3),1,IF(AND(C26=4),1,IF(AND(C26=5),1,IF(AND(C26=6),1,IF(AND(C26&gt;6),0,IF(AND(C26&lt;3),0))))))</f>
        <v>0</v>
      </c>
      <c r="F26" s="192">
        <f>IF(AND(C26=0),1,IF(AND(C26=1),1,IF(AND(C26=2),1,IF(AND(C26&gt;2),0))))</f>
        <v>1</v>
      </c>
      <c r="G26" s="193">
        <f>Profilo!V2</f>
        <v>0</v>
      </c>
      <c r="H26" s="104"/>
      <c r="I26" s="104"/>
      <c r="J26" s="353">
        <f>'STEP 3_Cards tematiche'!F13</f>
        <v>0</v>
      </c>
      <c r="K26" s="354"/>
      <c r="L26" s="110">
        <v>9</v>
      </c>
      <c r="M26" s="190">
        <f>IF(AND(L26=9),1,IF(AND(L26=8),1,IF(AND(L26=7),1,IF(AND(L26&gt;9),0,IF(AND(L26&lt;7),0)))))</f>
        <v>1</v>
      </c>
      <c r="N26" s="191">
        <f>IF(AND(L26=4),1,IF(AND(L26=5),1,IF(AND(L26=6),1,IF(AND(L26&gt;6),0,IF(AND(L26&lt;4),0)))))</f>
        <v>0</v>
      </c>
      <c r="O26" s="192">
        <f>IF(AND(L26=0),1,IF(AND(L26=1),1,IF(AND(L26=2),1,IF(AND(L26=3),1,IF(AND(L26&gt;3),0)))))</f>
        <v>0</v>
      </c>
      <c r="P26" s="363" t="s">
        <v>253</v>
      </c>
      <c r="Q26" s="364"/>
      <c r="R26" s="365"/>
    </row>
    <row r="27" spans="1:18" ht="96" customHeight="1" x14ac:dyDescent="0.2">
      <c r="A27" s="395"/>
      <c r="B27" s="114" t="s">
        <v>197</v>
      </c>
      <c r="C27" s="189">
        <f>Profilo!W2</f>
        <v>0</v>
      </c>
      <c r="D27" s="190">
        <f>IF(AND(C27=7),1,IF(AND(C27=8),1,IF(AND(C27=9),1,IF(AND(C27=10),1,IF(AND(C27&lt;7),0,IF(AND(C27&gt;10),0))))))</f>
        <v>0</v>
      </c>
      <c r="E27" s="191">
        <f>IF(AND(C27=4),1,IF(AND(C27=5),1,IF(AND(C27=6),1,IF(AND(C27&gt;6),0,IF(AND(C27&lt;4),0)))))</f>
        <v>0</v>
      </c>
      <c r="F27" s="192">
        <f>IF(AND(C27=0),1,IF(AND(C27=1),1,IF(AND(C27=2),1,IF(AND(C27=3),1,IF(AND(C27&gt;3),0)))))</f>
        <v>1</v>
      </c>
      <c r="G27" s="193">
        <f>Profilo!X2</f>
        <v>0</v>
      </c>
      <c r="H27" s="104"/>
      <c r="I27" s="104"/>
      <c r="J27" s="355">
        <f>Profilo!X2</f>
        <v>0</v>
      </c>
      <c r="K27" s="356"/>
      <c r="L27" s="188">
        <f>Profilo!W2</f>
        <v>0</v>
      </c>
      <c r="M27" s="190">
        <f>IF(AND(L27=9),1,IF(AND(L27=8),1,IF(AND(L27=7),1,IF(AND(L27&gt;9),0,IF(AND(L27&lt;7),0)))))</f>
        <v>0</v>
      </c>
      <c r="N27" s="191">
        <f>IF(AND(L27=4),1,IF(AND(L27=5),1,IF(AND(L27=6),1,IF(AND(L27&gt;6),0,IF(AND(L27&lt;4),0)))))</f>
        <v>0</v>
      </c>
      <c r="O27" s="192">
        <f>IF(AND(L27=0),1,IF(AND(L27=1),1,IF(AND(L27=2),1,IF(AND(L27=3),1,IF(AND(L27&gt;3),0)))))</f>
        <v>1</v>
      </c>
      <c r="P27" s="364"/>
      <c r="Q27" s="364"/>
      <c r="R27" s="365"/>
    </row>
    <row r="28" spans="1:18" ht="93" customHeight="1" x14ac:dyDescent="0.2">
      <c r="A28" s="395"/>
      <c r="B28" s="397" t="s">
        <v>29</v>
      </c>
      <c r="C28" s="417">
        <f>Profilo!AG2</f>
        <v>0</v>
      </c>
      <c r="D28" s="360">
        <f>IF(AND(C28=7),1,IF(AND(C28=8),1,IF(AND(C28=9),1,IF(AND(C28=10),1,IF(AND(C28&lt;7),0,IF(AND(C28&gt;10),0))))))</f>
        <v>0</v>
      </c>
      <c r="E28" s="361">
        <f>IF(AND(C28=4),1,IF(AND(C28=5),1,IF(AND(C28=6),1,IF(AND(C28&gt;6),0,IF(AND(C28&lt;4),0)))))</f>
        <v>0</v>
      </c>
      <c r="F28" s="362">
        <f>IF(AND(C28=0),1,IF(AND(C28=1),1,IF(AND(C28=2),1,IF(AND(C28=3),1,IF(AND(C28&gt;3),0)))))</f>
        <v>1</v>
      </c>
      <c r="G28" s="415">
        <f>Profilo!AH2</f>
        <v>0</v>
      </c>
      <c r="H28" s="104"/>
      <c r="I28" s="104"/>
      <c r="J28" s="345" t="s">
        <v>202</v>
      </c>
      <c r="K28" s="346"/>
      <c r="L28" s="416"/>
      <c r="M28" s="369">
        <f>IF(AND(L28=9),1,IF(AND(L28=8),1,IF(AND(L28=7),1,IF(AND(L28&gt;9),0,IF(AND(L28&lt;7),0)))))</f>
        <v>0</v>
      </c>
      <c r="N28" s="372">
        <f>IF(AND(L28=4),1,IF(AND(L28=5),1,IF(AND(L28=6),1,IF(AND(L28&gt;6),0,IF(AND(L28&lt;4),0)))))</f>
        <v>0</v>
      </c>
      <c r="O28" s="375">
        <f>IF(AND(L28=0),1,IF(AND(L28=1),1,IF(AND(L28=2),1,IF(AND(L28=3),1,IF(AND(L28&gt;3),0)))))</f>
        <v>1</v>
      </c>
      <c r="P28" s="363" t="s">
        <v>254</v>
      </c>
      <c r="Q28" s="364"/>
      <c r="R28" s="365"/>
    </row>
    <row r="29" spans="1:18" ht="101.25" customHeight="1" x14ac:dyDescent="0.2">
      <c r="A29" s="395"/>
      <c r="B29" s="397"/>
      <c r="C29" s="417"/>
      <c r="D29" s="360"/>
      <c r="E29" s="361"/>
      <c r="F29" s="362"/>
      <c r="G29" s="415"/>
      <c r="H29" s="104"/>
      <c r="I29" s="104"/>
      <c r="J29" s="345" t="s">
        <v>203</v>
      </c>
      <c r="K29" s="346"/>
      <c r="L29" s="416"/>
      <c r="M29" s="371"/>
      <c r="N29" s="374"/>
      <c r="O29" s="377"/>
      <c r="P29" s="364"/>
      <c r="Q29" s="364"/>
      <c r="R29" s="365"/>
    </row>
    <row r="30" spans="1:18" ht="24" customHeight="1" x14ac:dyDescent="0.2">
      <c r="A30" s="401" t="s">
        <v>36</v>
      </c>
      <c r="B30" s="398" t="s">
        <v>31</v>
      </c>
      <c r="C30" s="366">
        <f>Profilo!AA2</f>
        <v>0</v>
      </c>
      <c r="D30" s="369">
        <f>IF(AND(C30=7),1,IF(AND(C30=8),1,IF(AND(C30=9),1,IF(AND(C30=10),1,IF(AND(C30&lt;7),0,IF(AND(C30&gt;10),0))))))</f>
        <v>0</v>
      </c>
      <c r="E30" s="372">
        <f>IF(AND(C30=4),1,IF(AND(C30=5),1,IF(AND(C30=6),1,IF(AND(C30&gt;6),0,IF(AND(C30&lt;4),0)))))</f>
        <v>0</v>
      </c>
      <c r="F30" s="375">
        <f>IF(AND(C30=0),1,IF(AND(C30=1),1,IF(AND(C30=2),1,IF(AND(C30=3),1,IF(AND(C30&gt;3),0)))))</f>
        <v>1</v>
      </c>
      <c r="G30" s="378">
        <f>Profilo!AB2</f>
        <v>0</v>
      </c>
      <c r="H30" s="104"/>
      <c r="I30" s="104"/>
      <c r="J30" s="199" t="s">
        <v>181</v>
      </c>
      <c r="K30" s="200">
        <f>'STEP 3_Cards tematiche'!C21</f>
        <v>0</v>
      </c>
      <c r="L30" s="357"/>
      <c r="M30" s="360">
        <f>IF(AND(L30=9),1,IF(AND(L30=8),1,IF(AND(L30=7),1,IF(AND(L30&gt;9),0,IF(AND(L30&lt;7),0)))))</f>
        <v>0</v>
      </c>
      <c r="N30" s="361">
        <f>IF(AND(L30=4),1,IF(AND(L30=5),1,IF(AND(L30=6),1,IF(AND(L30&gt;6),0,IF(AND(L30&lt;4),0)))))</f>
        <v>0</v>
      </c>
      <c r="O30" s="362">
        <f>IF(AND(L30=0),1,IF(AND(L30=1),1,IF(AND(L30=2),1,IF(AND(L30=3),1,IF(AND(L30&gt;3),0)))))</f>
        <v>1</v>
      </c>
      <c r="P30" s="363" t="s">
        <v>255</v>
      </c>
      <c r="Q30" s="364"/>
      <c r="R30" s="365"/>
    </row>
    <row r="31" spans="1:18" ht="24" customHeight="1" x14ac:dyDescent="0.2">
      <c r="A31" s="402"/>
      <c r="B31" s="399"/>
      <c r="C31" s="367"/>
      <c r="D31" s="370"/>
      <c r="E31" s="373"/>
      <c r="F31" s="376"/>
      <c r="G31" s="379"/>
      <c r="H31" s="104"/>
      <c r="I31" s="104"/>
      <c r="J31" s="199" t="s">
        <v>193</v>
      </c>
      <c r="K31" s="201">
        <f>'STEP 3_Cards tematiche'!C22</f>
        <v>0</v>
      </c>
      <c r="L31" s="358"/>
      <c r="M31" s="360"/>
      <c r="N31" s="361"/>
      <c r="O31" s="362"/>
      <c r="P31" s="364"/>
      <c r="Q31" s="364"/>
      <c r="R31" s="365"/>
    </row>
    <row r="32" spans="1:18" ht="24" customHeight="1" x14ac:dyDescent="0.2">
      <c r="A32" s="402"/>
      <c r="B32" s="399"/>
      <c r="C32" s="367"/>
      <c r="D32" s="370"/>
      <c r="E32" s="373"/>
      <c r="F32" s="376"/>
      <c r="G32" s="379"/>
      <c r="H32" s="104"/>
      <c r="I32" s="104"/>
      <c r="J32" s="199" t="s">
        <v>194</v>
      </c>
      <c r="K32" s="201">
        <f>'STEP 3_Cards tematiche'!C23</f>
        <v>0</v>
      </c>
      <c r="L32" s="358"/>
      <c r="M32" s="360"/>
      <c r="N32" s="361"/>
      <c r="O32" s="362"/>
      <c r="P32" s="364"/>
      <c r="Q32" s="364"/>
      <c r="R32" s="365"/>
    </row>
    <row r="33" spans="1:18" ht="24" customHeight="1" x14ac:dyDescent="0.2">
      <c r="A33" s="402"/>
      <c r="B33" s="399"/>
      <c r="C33" s="367"/>
      <c r="D33" s="370"/>
      <c r="E33" s="373"/>
      <c r="F33" s="376"/>
      <c r="G33" s="379"/>
      <c r="H33" s="104"/>
      <c r="I33" s="104"/>
      <c r="J33" s="199" t="s">
        <v>195</v>
      </c>
      <c r="K33" s="201">
        <f>'STEP 3_Cards tematiche'!C24</f>
        <v>0</v>
      </c>
      <c r="L33" s="358"/>
      <c r="M33" s="360"/>
      <c r="N33" s="361"/>
      <c r="O33" s="362"/>
      <c r="P33" s="364"/>
      <c r="Q33" s="364"/>
      <c r="R33" s="365"/>
    </row>
    <row r="34" spans="1:18" ht="30" customHeight="1" x14ac:dyDescent="0.2">
      <c r="A34" s="403"/>
      <c r="B34" s="400"/>
      <c r="C34" s="368"/>
      <c r="D34" s="371"/>
      <c r="E34" s="374"/>
      <c r="F34" s="377"/>
      <c r="G34" s="380"/>
      <c r="H34" s="104"/>
      <c r="I34" s="104"/>
      <c r="J34" s="199" t="s">
        <v>182</v>
      </c>
      <c r="K34" s="201">
        <f>'STEP 3_Cards tematiche'!C25</f>
        <v>0</v>
      </c>
      <c r="L34" s="359"/>
      <c r="M34" s="360"/>
      <c r="N34" s="361"/>
      <c r="O34" s="362"/>
      <c r="P34" s="364"/>
      <c r="Q34" s="364"/>
      <c r="R34" s="365"/>
    </row>
    <row r="35" spans="1:18" ht="69.95" customHeight="1" x14ac:dyDescent="0.2">
      <c r="A35" s="395" t="s">
        <v>37</v>
      </c>
      <c r="B35" s="114" t="s">
        <v>18</v>
      </c>
      <c r="C35" s="189">
        <f>Profilo!AI2</f>
        <v>0</v>
      </c>
      <c r="D35" s="190">
        <f>IF(AND(C35=7),1,IF(AND(C35=8),1,IF(AND(C35=9),1,IF(AND(C35=10),1,IF(AND(C35&lt;7),0,IF(AND(C35&gt;10),0))))))</f>
        <v>0</v>
      </c>
      <c r="E35" s="191">
        <f t="shared" ref="E35:E38" si="0">IF(AND(C35=4),1,IF(AND(C35=5),1,IF(AND(C35=6),1,IF(AND(C35&gt;6),0,IF(AND(C35&lt;4),0)))))</f>
        <v>0</v>
      </c>
      <c r="F35" s="192">
        <f>IF(AND(C35=0),1,IF(AND(C35=1),1,IF(AND(C35=2),1,IF(AND(C35=3),1,IF(AND(C35&gt;3),0)))))</f>
        <v>1</v>
      </c>
      <c r="G35" s="193">
        <f>Profilo!AJ2</f>
        <v>0</v>
      </c>
      <c r="H35" s="104"/>
      <c r="I35" s="104"/>
      <c r="J35" s="347"/>
      <c r="K35" s="348"/>
      <c r="L35" s="110"/>
      <c r="M35" s="190">
        <f>IF(AND(L35=9),1,IF(AND(L35=8),1,IF(AND(L35=7),1,IF(AND(L35&gt;9),0,IF(AND(L35&lt;7),0)))))</f>
        <v>0</v>
      </c>
      <c r="N35" s="191">
        <f t="shared" ref="N35:N38" si="1">IF(AND(L35=4),1,IF(AND(L35=5),1,IF(AND(L35=6),1,IF(AND(L35&gt;6),0,IF(AND(L35&lt;4),0)))))</f>
        <v>0</v>
      </c>
      <c r="O35" s="192">
        <f>IF(AND(L35=0),1,IF(AND(L35=1),1,IF(AND(L35=2),1,IF(AND(L35=3),1,IF(AND(L35&gt;3),0)))))</f>
        <v>1</v>
      </c>
      <c r="P35" s="363" t="s">
        <v>256</v>
      </c>
      <c r="Q35" s="364"/>
      <c r="R35" s="365"/>
    </row>
    <row r="36" spans="1:18" ht="69.95" customHeight="1" x14ac:dyDescent="0.2">
      <c r="A36" s="396"/>
      <c r="B36" s="114" t="s">
        <v>32</v>
      </c>
      <c r="C36" s="189">
        <f>Profilo!AK2</f>
        <v>0</v>
      </c>
      <c r="D36" s="190">
        <f>IF(AND(C36=7),1,IF(AND(C36=8),1,IF(AND(C36=9),1,IF(AND(C36=10),1,IF(AND(C36&lt;7),0,IF(AND(C36&gt;10),0))))))</f>
        <v>0</v>
      </c>
      <c r="E36" s="191">
        <f t="shared" si="0"/>
        <v>0</v>
      </c>
      <c r="F36" s="192">
        <f>IF(AND(C36=0),1,IF(AND(C36=1),1,IF(AND(C36=2),1,IF(AND(C36=3),1,IF(AND(C36&gt;3),0)))))</f>
        <v>1</v>
      </c>
      <c r="G36" s="193">
        <f>Profilo!AL2</f>
        <v>0</v>
      </c>
      <c r="H36" s="104"/>
      <c r="I36" s="104"/>
      <c r="J36" s="347"/>
      <c r="K36" s="348"/>
      <c r="L36" s="110"/>
      <c r="M36" s="190">
        <f>IF(AND(L36=9),1,IF(AND(L36=8),1,IF(AND(L36=7),1,IF(AND(L36&gt;9),0,IF(AND(L36&lt;7),0)))))</f>
        <v>0</v>
      </c>
      <c r="N36" s="191">
        <f t="shared" si="1"/>
        <v>0</v>
      </c>
      <c r="O36" s="192">
        <f>IF(AND(L36=0),1,IF(AND(L36=1),1,IF(AND(L36=2),1,IF(AND(L36=3),1,IF(AND(L36&gt;3),0)))))</f>
        <v>1</v>
      </c>
      <c r="P36" s="364"/>
      <c r="Q36" s="364"/>
      <c r="R36" s="365"/>
    </row>
    <row r="37" spans="1:18" ht="118.5" customHeight="1" x14ac:dyDescent="0.2">
      <c r="A37" s="395" t="s">
        <v>38</v>
      </c>
      <c r="B37" s="114" t="s">
        <v>33</v>
      </c>
      <c r="C37" s="189">
        <f>Profilo!AM2</f>
        <v>0</v>
      </c>
      <c r="D37" s="190">
        <f>IF(AND(C37=7),1,IF(AND(C37=8),1,IF(AND(C37=9),1,IF(AND(C37=10),1,IF(AND(C37&lt;7),0,IF(AND(C37&gt;10),0))))))</f>
        <v>0</v>
      </c>
      <c r="E37" s="191">
        <f t="shared" si="0"/>
        <v>0</v>
      </c>
      <c r="F37" s="192">
        <f>IF(AND(C37=0),1,IF(AND(C37=1),1,IF(AND(C37=2),1,IF(AND(C37=3),1,IF(AND(C37&gt;3),0)))))</f>
        <v>1</v>
      </c>
      <c r="G37" s="193">
        <f>Profilo!AN2</f>
        <v>0</v>
      </c>
      <c r="H37" s="104"/>
      <c r="I37" s="104"/>
      <c r="J37" s="347"/>
      <c r="K37" s="348"/>
      <c r="L37" s="110"/>
      <c r="M37" s="190">
        <f>IF(AND(L37=9),1,IF(AND(L37=8),1,IF(AND(L37=7),1,IF(AND(L37&gt;9),0,IF(AND(L37&lt;7),0)))))</f>
        <v>0</v>
      </c>
      <c r="N37" s="191">
        <f t="shared" si="1"/>
        <v>0</v>
      </c>
      <c r="O37" s="192">
        <f>IF(AND(L37=0),1,IF(AND(L37=1),1,IF(AND(L37=2),1,IF(AND(L37=3),1,IF(AND(L37&gt;3),0)))))</f>
        <v>1</v>
      </c>
      <c r="P37" s="363" t="s">
        <v>257</v>
      </c>
      <c r="Q37" s="364"/>
      <c r="R37" s="365"/>
    </row>
    <row r="38" spans="1:18" ht="119.25" customHeight="1" thickBot="1" x14ac:dyDescent="0.25">
      <c r="A38" s="396"/>
      <c r="B38" s="115" t="s">
        <v>34</v>
      </c>
      <c r="C38" s="194">
        <f>Profilo!Y2</f>
        <v>0</v>
      </c>
      <c r="D38" s="195">
        <f>IF(AND(C38=7),1,IF(AND(C38=8),1,IF(AND(C38=9),1,IF(AND(C38=10),1,IF(AND(C38&lt;7),0,IF(AND(C38&gt;10),0))))))</f>
        <v>0</v>
      </c>
      <c r="E38" s="196">
        <f t="shared" si="0"/>
        <v>0</v>
      </c>
      <c r="F38" s="197">
        <f>IF(AND(C38=0),1,IF(AND(C38=1),1,IF(AND(C38=2),1,IF(AND(C38=3),1,IF(AND(C38&gt;3),0)))))</f>
        <v>1</v>
      </c>
      <c r="G38" s="198">
        <f>Profilo!Z2</f>
        <v>0</v>
      </c>
      <c r="H38" s="104"/>
      <c r="I38" s="104"/>
      <c r="J38" s="341"/>
      <c r="K38" s="342"/>
      <c r="L38" s="116"/>
      <c r="M38" s="195">
        <f>IF(AND(L38=9),1,IF(AND(L38=8),1,IF(AND(L38=7),1,IF(AND(L38&gt;9),0,IF(AND(L38&lt;7),0)))))</f>
        <v>0</v>
      </c>
      <c r="N38" s="196">
        <f t="shared" si="1"/>
        <v>0</v>
      </c>
      <c r="O38" s="197">
        <f>IF(AND(L38=0),1,IF(AND(L38=1),1,IF(AND(L38=2),1,IF(AND(L38=3),1,IF(AND(L38&gt;3),0)))))</f>
        <v>1</v>
      </c>
      <c r="P38" s="404" t="s">
        <v>258</v>
      </c>
      <c r="Q38" s="405"/>
      <c r="R38" s="406"/>
    </row>
    <row r="39" spans="1:18" ht="12.75" customHeight="1" x14ac:dyDescent="0.2">
      <c r="A39" s="108"/>
      <c r="C39" s="5"/>
    </row>
    <row r="40" spans="1:18" ht="12.75" customHeight="1" x14ac:dyDescent="0.2">
      <c r="A40" s="108"/>
      <c r="C40" s="5"/>
    </row>
    <row r="41" spans="1:18" ht="12.75" customHeight="1" x14ac:dyDescent="0.2">
      <c r="A41" s="108"/>
      <c r="B41" s="97" t="s">
        <v>164</v>
      </c>
      <c r="C41" s="269" t="s">
        <v>165</v>
      </c>
    </row>
    <row r="42" spans="1:18" ht="27.6" customHeight="1" x14ac:dyDescent="0.2">
      <c r="A42" s="108"/>
      <c r="B42" s="202" t="s">
        <v>102</v>
      </c>
      <c r="C42" s="203">
        <f>'STEP 4_Modelli abitativi'!H3+'STEP 4_Modelli abitativi'!H6</f>
        <v>0</v>
      </c>
    </row>
    <row r="43" spans="1:18" ht="25.5" x14ac:dyDescent="0.2">
      <c r="A43" s="108"/>
      <c r="B43" s="204" t="s">
        <v>110</v>
      </c>
      <c r="C43" s="203">
        <f>'STEP 4_Modelli abitativi'!H13+'STEP 4_Modelli abitativi'!H16</f>
        <v>0</v>
      </c>
    </row>
    <row r="44" spans="1:18" ht="31.5" customHeight="1" x14ac:dyDescent="0.2">
      <c r="A44" s="108"/>
      <c r="B44" s="202" t="s">
        <v>112</v>
      </c>
      <c r="C44" s="203">
        <f>'STEP 4_Modelli abitativi'!H23+'STEP 4_Modelli abitativi'!H26</f>
        <v>0</v>
      </c>
    </row>
    <row r="45" spans="1:18" ht="26.1" customHeight="1" x14ac:dyDescent="0.2">
      <c r="A45" s="108"/>
      <c r="B45" s="202" t="s">
        <v>115</v>
      </c>
      <c r="C45" s="203">
        <f>'STEP 4_Modelli abitativi'!H33+'STEP 4_Modelli abitativi'!H36</f>
        <v>0</v>
      </c>
      <c r="J45" s="95"/>
      <c r="K45" s="95"/>
    </row>
    <row r="46" spans="1:18" ht="26.1" customHeight="1" x14ac:dyDescent="0.2">
      <c r="A46" s="108"/>
      <c r="B46" s="202" t="s">
        <v>118</v>
      </c>
      <c r="C46" s="203">
        <f>'STEP 4_Modelli abitativi'!H43+'STEP 4_Modelli abitativi'!H46</f>
        <v>0</v>
      </c>
      <c r="J46" s="95"/>
      <c r="K46" s="95"/>
    </row>
    <row r="47" spans="1:18" ht="26.1" customHeight="1" x14ac:dyDescent="0.2">
      <c r="A47" s="108"/>
      <c r="B47" s="204" t="s">
        <v>204</v>
      </c>
      <c r="C47" s="203">
        <f>'STEP 4_Modelli abitativi'!H53+'STEP 4_Modelli abitativi'!H56</f>
        <v>0</v>
      </c>
      <c r="J47" s="95"/>
      <c r="K47" s="95"/>
    </row>
    <row r="48" spans="1:18" ht="26.1" customHeight="1" x14ac:dyDescent="0.2">
      <c r="A48" s="108"/>
      <c r="B48" s="204" t="s">
        <v>207</v>
      </c>
      <c r="C48" s="203">
        <f>'STEP 4_Modelli abitativi'!H63+'STEP 4_Modelli abitativi'!H66</f>
        <v>0</v>
      </c>
      <c r="J48" s="95"/>
      <c r="K48" s="95"/>
    </row>
    <row r="49" spans="1:11" ht="26.1" customHeight="1" x14ac:dyDescent="0.2">
      <c r="A49" s="108"/>
      <c r="B49" s="204" t="s">
        <v>208</v>
      </c>
      <c r="C49" s="203">
        <f>'STEP 4_Modelli abitativi'!H63+'STEP 4_Modelli abitativi'!H66</f>
        <v>0</v>
      </c>
      <c r="J49" s="95"/>
      <c r="K49" s="95"/>
    </row>
    <row r="50" spans="1:11" ht="26.1" customHeight="1" x14ac:dyDescent="0.2">
      <c r="A50" s="108"/>
      <c r="B50" s="204" t="s">
        <v>209</v>
      </c>
      <c r="C50" s="203">
        <f>'STEP 4_Modelli abitativi'!H83+'STEP 4_Modelli abitativi'!H86</f>
        <v>0</v>
      </c>
      <c r="J50" s="95"/>
      <c r="K50" s="95"/>
    </row>
    <row r="51" spans="1:11" ht="21.75" customHeight="1" x14ac:dyDescent="0.2">
      <c r="A51" s="108"/>
      <c r="B51" s="204" t="s">
        <v>125</v>
      </c>
      <c r="C51" s="203">
        <f>'STEP 4_Modelli abitativi'!H93+'STEP 4_Modelli abitativi'!H96</f>
        <v>0</v>
      </c>
    </row>
    <row r="52" spans="1:11" ht="18.75" customHeight="1" x14ac:dyDescent="0.2">
      <c r="A52" s="108"/>
      <c r="B52" s="204" t="s">
        <v>126</v>
      </c>
      <c r="C52" s="203">
        <f>'STEP 4_Modelli abitativi'!H93+'STEP 4_Modelli abitativi'!H96</f>
        <v>0</v>
      </c>
    </row>
    <row r="53" spans="1:11" ht="12.75" customHeight="1" x14ac:dyDescent="0.2">
      <c r="A53" s="108"/>
    </row>
    <row r="54" spans="1:11" ht="12.75" customHeight="1" x14ac:dyDescent="0.2">
      <c r="A54" s="108"/>
      <c r="C54" s="5"/>
    </row>
    <row r="55" spans="1:11" ht="12.75" customHeight="1" x14ac:dyDescent="0.2">
      <c r="A55" s="108"/>
      <c r="C55" s="5"/>
    </row>
    <row r="56" spans="1:11" ht="12.75" customHeight="1" x14ac:dyDescent="0.2">
      <c r="A56" s="108"/>
      <c r="C56" s="5"/>
    </row>
    <row r="57" spans="1:11" ht="12.75" customHeight="1" x14ac:dyDescent="0.2">
      <c r="A57" s="108"/>
      <c r="C57" s="5"/>
    </row>
    <row r="58" spans="1:11" ht="12.75" customHeight="1" x14ac:dyDescent="0.2">
      <c r="A58" s="108"/>
      <c r="C58" s="5"/>
    </row>
    <row r="59" spans="1:11" ht="12.75" customHeight="1" x14ac:dyDescent="0.2">
      <c r="A59" s="108"/>
      <c r="C59" s="5"/>
    </row>
    <row r="60" spans="1:11" ht="12.75" customHeight="1" x14ac:dyDescent="0.2">
      <c r="A60" s="108"/>
      <c r="C60" s="5"/>
    </row>
    <row r="61" spans="1:11" ht="12.75" customHeight="1" x14ac:dyDescent="0.2">
      <c r="A61" s="108"/>
      <c r="C61" s="5"/>
    </row>
    <row r="62" spans="1:11" ht="12.75" customHeight="1" x14ac:dyDescent="0.2">
      <c r="A62" s="108"/>
      <c r="C62" s="5"/>
    </row>
    <row r="63" spans="1:11" ht="12.75" customHeight="1" x14ac:dyDescent="0.2">
      <c r="A63" s="108"/>
      <c r="C63" s="5"/>
    </row>
    <row r="64" spans="1:11" ht="12.75" customHeight="1" x14ac:dyDescent="0.2">
      <c r="A64" s="108"/>
      <c r="C64" s="5"/>
    </row>
    <row r="65" spans="1:3" ht="12.75" customHeight="1" x14ac:dyDescent="0.2">
      <c r="A65" s="108"/>
      <c r="C65" s="5"/>
    </row>
    <row r="66" spans="1:3" ht="12.75" customHeight="1" x14ac:dyDescent="0.2">
      <c r="A66" s="108"/>
      <c r="C66" s="5"/>
    </row>
    <row r="67" spans="1:3" ht="12.75" customHeight="1" x14ac:dyDescent="0.2">
      <c r="A67" s="108"/>
      <c r="C67" s="5"/>
    </row>
    <row r="68" spans="1:3" ht="12.75" customHeight="1" x14ac:dyDescent="0.2">
      <c r="A68" s="108"/>
      <c r="C68" s="5"/>
    </row>
    <row r="69" spans="1:3" ht="12.75" customHeight="1" x14ac:dyDescent="0.2">
      <c r="A69" s="108"/>
      <c r="C69" s="5"/>
    </row>
    <row r="70" spans="1:3" ht="12.75" customHeight="1" x14ac:dyDescent="0.2">
      <c r="A70" s="108"/>
      <c r="C70" s="5"/>
    </row>
    <row r="71" spans="1:3" ht="12.75" customHeight="1" x14ac:dyDescent="0.2">
      <c r="A71" s="108"/>
      <c r="C71" s="5"/>
    </row>
    <row r="72" spans="1:3" ht="12.75" customHeight="1" x14ac:dyDescent="0.2">
      <c r="A72" s="108"/>
      <c r="C72" s="5"/>
    </row>
    <row r="73" spans="1:3" ht="12.75" customHeight="1" x14ac:dyDescent="0.2">
      <c r="A73" s="108"/>
      <c r="C73" s="5"/>
    </row>
    <row r="74" spans="1:3" ht="12.75" customHeight="1" x14ac:dyDescent="0.2">
      <c r="A74" s="108"/>
      <c r="C74" s="5"/>
    </row>
    <row r="75" spans="1:3" ht="12.75" customHeight="1" x14ac:dyDescent="0.2">
      <c r="A75" s="108"/>
      <c r="C75" s="5"/>
    </row>
    <row r="76" spans="1:3" ht="12.75" customHeight="1" x14ac:dyDescent="0.2">
      <c r="A76" s="108"/>
      <c r="C76" s="5"/>
    </row>
    <row r="77" spans="1:3" ht="12.75" customHeight="1" x14ac:dyDescent="0.2">
      <c r="A77" s="108"/>
      <c r="C77" s="5"/>
    </row>
    <row r="78" spans="1:3" ht="12.75" customHeight="1" x14ac:dyDescent="0.2">
      <c r="A78" s="108"/>
      <c r="C78" s="5"/>
    </row>
    <row r="79" spans="1:3" ht="12.75" customHeight="1" x14ac:dyDescent="0.2">
      <c r="A79" s="108"/>
      <c r="C79" s="5"/>
    </row>
    <row r="80" spans="1:3" ht="12.75" customHeight="1" x14ac:dyDescent="0.2">
      <c r="A80" s="108"/>
      <c r="C80" s="5"/>
    </row>
    <row r="81" spans="1:3" ht="12.75" customHeight="1" x14ac:dyDescent="0.2">
      <c r="A81" s="108"/>
      <c r="C81" s="5"/>
    </row>
    <row r="82" spans="1:3" ht="12.75" customHeight="1" x14ac:dyDescent="0.2">
      <c r="A82" s="108"/>
      <c r="C82" s="5"/>
    </row>
    <row r="83" spans="1:3" ht="12.75" customHeight="1" x14ac:dyDescent="0.2">
      <c r="A83" s="108"/>
      <c r="C83" s="5"/>
    </row>
    <row r="84" spans="1:3" ht="12.75" customHeight="1" x14ac:dyDescent="0.2">
      <c r="A84" s="108"/>
      <c r="C84" s="5"/>
    </row>
    <row r="85" spans="1:3" ht="12.75" customHeight="1" x14ac:dyDescent="0.2">
      <c r="A85" s="108"/>
      <c r="C85" s="5"/>
    </row>
    <row r="86" spans="1:3" ht="12.75" customHeight="1" x14ac:dyDescent="0.2">
      <c r="A86" s="108"/>
      <c r="C86" s="5"/>
    </row>
    <row r="87" spans="1:3" ht="12.75" customHeight="1" x14ac:dyDescent="0.2">
      <c r="A87" s="108"/>
      <c r="C87" s="5"/>
    </row>
    <row r="88" spans="1:3" ht="12.75" customHeight="1" x14ac:dyDescent="0.2">
      <c r="A88" s="108"/>
      <c r="C88" s="5"/>
    </row>
    <row r="89" spans="1:3" ht="12.75" customHeight="1" x14ac:dyDescent="0.2">
      <c r="A89" s="108"/>
      <c r="C89" s="5"/>
    </row>
    <row r="90" spans="1:3" ht="12.75" customHeight="1" x14ac:dyDescent="0.2">
      <c r="A90" s="108"/>
      <c r="C90" s="5"/>
    </row>
    <row r="91" spans="1:3" ht="12.75" customHeight="1" x14ac:dyDescent="0.2">
      <c r="A91" s="108"/>
      <c r="C91" s="5"/>
    </row>
    <row r="92" spans="1:3" ht="12.75" customHeight="1" x14ac:dyDescent="0.2">
      <c r="A92" s="108"/>
      <c r="C92" s="5"/>
    </row>
    <row r="93" spans="1:3" ht="12.75" customHeight="1" x14ac:dyDescent="0.2">
      <c r="A93" s="108"/>
      <c r="C93" s="5"/>
    </row>
    <row r="94" spans="1:3" ht="12.75" customHeight="1" x14ac:dyDescent="0.2">
      <c r="A94" s="108"/>
      <c r="C94" s="5"/>
    </row>
    <row r="95" spans="1:3" ht="12.75" customHeight="1" x14ac:dyDescent="0.2">
      <c r="A95" s="108"/>
      <c r="C95" s="5"/>
    </row>
    <row r="96" spans="1:3" ht="12.75" customHeight="1" x14ac:dyDescent="0.2">
      <c r="A96" s="108"/>
      <c r="C96" s="5"/>
    </row>
    <row r="97" spans="1:3" ht="12.75" customHeight="1" x14ac:dyDescent="0.2">
      <c r="A97" s="108"/>
      <c r="C97" s="5"/>
    </row>
    <row r="98" spans="1:3" ht="12.75" customHeight="1" x14ac:dyDescent="0.2">
      <c r="A98" s="108"/>
      <c r="C98" s="5"/>
    </row>
    <row r="99" spans="1:3" ht="12.75" customHeight="1" x14ac:dyDescent="0.2">
      <c r="A99" s="108"/>
      <c r="C99" s="5"/>
    </row>
    <row r="100" spans="1:3" ht="12.75" customHeight="1" x14ac:dyDescent="0.2">
      <c r="A100" s="108"/>
      <c r="C100" s="5"/>
    </row>
    <row r="101" spans="1:3" ht="12.75" customHeight="1" x14ac:dyDescent="0.2">
      <c r="A101" s="108"/>
      <c r="C101" s="5"/>
    </row>
    <row r="102" spans="1:3" ht="12.75" customHeight="1" x14ac:dyDescent="0.2">
      <c r="A102" s="108"/>
      <c r="C102" s="5"/>
    </row>
    <row r="103" spans="1:3" ht="12.75" customHeight="1" x14ac:dyDescent="0.2">
      <c r="A103" s="108"/>
      <c r="C103" s="5"/>
    </row>
    <row r="104" spans="1:3" ht="12.75" customHeight="1" x14ac:dyDescent="0.2">
      <c r="A104" s="108"/>
      <c r="C104" s="5"/>
    </row>
    <row r="105" spans="1:3" ht="12.75" customHeight="1" x14ac:dyDescent="0.2">
      <c r="A105" s="108"/>
      <c r="C105" s="5"/>
    </row>
    <row r="106" spans="1:3" ht="12.75" customHeight="1" x14ac:dyDescent="0.2">
      <c r="A106" s="108"/>
      <c r="C106" s="5"/>
    </row>
    <row r="107" spans="1:3" ht="12.75" customHeight="1" x14ac:dyDescent="0.2">
      <c r="A107" s="108"/>
      <c r="C107" s="5"/>
    </row>
    <row r="108" spans="1:3" ht="12.75" customHeight="1" x14ac:dyDescent="0.2">
      <c r="A108" s="108"/>
      <c r="C108" s="5"/>
    </row>
    <row r="109" spans="1:3" ht="12.75" customHeight="1" x14ac:dyDescent="0.2">
      <c r="A109" s="108"/>
      <c r="C109" s="5"/>
    </row>
    <row r="110" spans="1:3" ht="12.75" customHeight="1" x14ac:dyDescent="0.2">
      <c r="A110" s="108"/>
      <c r="C110" s="5"/>
    </row>
    <row r="111" spans="1:3" ht="12.75" customHeight="1" x14ac:dyDescent="0.2">
      <c r="A111" s="108"/>
      <c r="C111" s="5"/>
    </row>
    <row r="112" spans="1:3" ht="12.75" customHeight="1" x14ac:dyDescent="0.2">
      <c r="A112" s="108"/>
      <c r="C112" s="5"/>
    </row>
    <row r="113" spans="1:3" ht="12.75" customHeight="1" x14ac:dyDescent="0.2">
      <c r="A113" s="108"/>
      <c r="C113" s="5"/>
    </row>
    <row r="114" spans="1:3" ht="12.75" customHeight="1" x14ac:dyDescent="0.2">
      <c r="A114" s="108"/>
      <c r="C114" s="5"/>
    </row>
    <row r="115" spans="1:3" ht="12.75" customHeight="1" x14ac:dyDescent="0.2">
      <c r="A115" s="108"/>
      <c r="C115" s="5"/>
    </row>
    <row r="116" spans="1:3" ht="12.75" customHeight="1" x14ac:dyDescent="0.2">
      <c r="A116" s="108"/>
      <c r="C116" s="5"/>
    </row>
    <row r="117" spans="1:3" ht="12.75" customHeight="1" x14ac:dyDescent="0.2">
      <c r="A117" s="108"/>
      <c r="C117" s="5"/>
    </row>
    <row r="118" spans="1:3" ht="12.75" customHeight="1" x14ac:dyDescent="0.2">
      <c r="A118" s="108"/>
      <c r="C118" s="5"/>
    </row>
    <row r="119" spans="1:3" ht="12.75" customHeight="1" x14ac:dyDescent="0.2">
      <c r="A119" s="108"/>
      <c r="C119" s="5"/>
    </row>
    <row r="120" spans="1:3" ht="12.75" customHeight="1" x14ac:dyDescent="0.2">
      <c r="A120" s="108"/>
      <c r="C120" s="5"/>
    </row>
    <row r="121" spans="1:3" ht="12.75" customHeight="1" x14ac:dyDescent="0.2">
      <c r="A121" s="108"/>
      <c r="C121" s="5"/>
    </row>
    <row r="122" spans="1:3" ht="12.75" customHeight="1" x14ac:dyDescent="0.2">
      <c r="A122" s="108"/>
      <c r="C122" s="5"/>
    </row>
    <row r="123" spans="1:3" ht="12.75" customHeight="1" x14ac:dyDescent="0.2">
      <c r="A123" s="108"/>
      <c r="C123" s="5"/>
    </row>
    <row r="124" spans="1:3" ht="12.75" customHeight="1" x14ac:dyDescent="0.2">
      <c r="A124" s="108"/>
      <c r="C124" s="5"/>
    </row>
    <row r="125" spans="1:3" ht="12.75" customHeight="1" x14ac:dyDescent="0.2">
      <c r="A125" s="108"/>
      <c r="C125" s="5"/>
    </row>
    <row r="126" spans="1:3" ht="12.75" customHeight="1" x14ac:dyDescent="0.2">
      <c r="A126" s="108"/>
      <c r="C126" s="5"/>
    </row>
    <row r="127" spans="1:3" ht="12.75" customHeight="1" x14ac:dyDescent="0.2">
      <c r="A127" s="108"/>
      <c r="C127" s="5"/>
    </row>
    <row r="128" spans="1:3" ht="12.75" customHeight="1" x14ac:dyDescent="0.2">
      <c r="A128" s="108"/>
      <c r="C128" s="5"/>
    </row>
    <row r="129" spans="1:3" ht="12.75" customHeight="1" x14ac:dyDescent="0.2">
      <c r="A129" s="108"/>
      <c r="C129" s="5"/>
    </row>
    <row r="130" spans="1:3" ht="12.75" customHeight="1" x14ac:dyDescent="0.2">
      <c r="A130" s="108"/>
      <c r="C130" s="5"/>
    </row>
    <row r="131" spans="1:3" ht="12.75" customHeight="1" x14ac:dyDescent="0.2">
      <c r="A131" s="108"/>
      <c r="C131" s="5"/>
    </row>
    <row r="132" spans="1:3" ht="12.75" customHeight="1" x14ac:dyDescent="0.2">
      <c r="A132" s="108"/>
      <c r="C132" s="5"/>
    </row>
    <row r="133" spans="1:3" ht="12.75" customHeight="1" x14ac:dyDescent="0.2">
      <c r="A133" s="108"/>
      <c r="C133" s="5"/>
    </row>
    <row r="134" spans="1:3" ht="12.75" customHeight="1" x14ac:dyDescent="0.2">
      <c r="A134" s="108"/>
      <c r="C134" s="5"/>
    </row>
    <row r="135" spans="1:3" ht="12.75" customHeight="1" x14ac:dyDescent="0.2">
      <c r="A135" s="108"/>
      <c r="C135" s="5"/>
    </row>
    <row r="136" spans="1:3" ht="12.75" customHeight="1" x14ac:dyDescent="0.2">
      <c r="A136" s="108"/>
      <c r="C136" s="5"/>
    </row>
    <row r="137" spans="1:3" ht="12.75" customHeight="1" x14ac:dyDescent="0.2">
      <c r="A137" s="108"/>
      <c r="C137" s="5"/>
    </row>
    <row r="138" spans="1:3" ht="12.75" customHeight="1" x14ac:dyDescent="0.2">
      <c r="A138" s="108"/>
      <c r="C138" s="5"/>
    </row>
    <row r="139" spans="1:3" ht="12.75" customHeight="1" x14ac:dyDescent="0.2">
      <c r="A139" s="108"/>
      <c r="C139" s="5"/>
    </row>
    <row r="140" spans="1:3" ht="12.75" customHeight="1" x14ac:dyDescent="0.2">
      <c r="A140" s="108"/>
      <c r="C140" s="5"/>
    </row>
    <row r="141" spans="1:3" ht="12.75" customHeight="1" x14ac:dyDescent="0.2">
      <c r="A141" s="108"/>
      <c r="C141" s="5"/>
    </row>
    <row r="142" spans="1:3" ht="12.75" customHeight="1" x14ac:dyDescent="0.2">
      <c r="A142" s="108"/>
      <c r="C142" s="5"/>
    </row>
    <row r="143" spans="1:3" ht="12.75" customHeight="1" x14ac:dyDescent="0.2">
      <c r="A143" s="108"/>
      <c r="C143" s="5"/>
    </row>
    <row r="144" spans="1:3" ht="12.75" customHeight="1" x14ac:dyDescent="0.2">
      <c r="A144" s="108"/>
      <c r="C144" s="5"/>
    </row>
    <row r="145" spans="1:3" ht="12.75" customHeight="1" x14ac:dyDescent="0.2">
      <c r="A145" s="108"/>
      <c r="C145" s="5"/>
    </row>
    <row r="146" spans="1:3" ht="12.75" customHeight="1" x14ac:dyDescent="0.2">
      <c r="A146" s="108"/>
      <c r="C146" s="5"/>
    </row>
    <row r="147" spans="1:3" ht="12.75" customHeight="1" x14ac:dyDescent="0.2">
      <c r="A147" s="108"/>
      <c r="C147" s="5"/>
    </row>
    <row r="148" spans="1:3" ht="12.75" customHeight="1" x14ac:dyDescent="0.2">
      <c r="A148" s="108"/>
      <c r="C148" s="5"/>
    </row>
    <row r="149" spans="1:3" ht="12.75" customHeight="1" x14ac:dyDescent="0.2">
      <c r="A149" s="108"/>
      <c r="C149" s="5"/>
    </row>
    <row r="150" spans="1:3" ht="12.75" customHeight="1" x14ac:dyDescent="0.2">
      <c r="A150" s="108"/>
      <c r="C150" s="5"/>
    </row>
    <row r="151" spans="1:3" ht="12.75" customHeight="1" x14ac:dyDescent="0.2">
      <c r="A151" s="108"/>
      <c r="C151" s="5"/>
    </row>
    <row r="152" spans="1:3" ht="12.75" customHeight="1" x14ac:dyDescent="0.2">
      <c r="A152" s="108"/>
      <c r="C152" s="5"/>
    </row>
    <row r="153" spans="1:3" ht="12.75" customHeight="1" x14ac:dyDescent="0.2">
      <c r="A153" s="108"/>
      <c r="C153" s="5"/>
    </row>
    <row r="154" spans="1:3" ht="12.75" customHeight="1" x14ac:dyDescent="0.2">
      <c r="A154" s="108"/>
      <c r="C154" s="5"/>
    </row>
    <row r="155" spans="1:3" ht="12.75" customHeight="1" x14ac:dyDescent="0.2">
      <c r="A155" s="108"/>
      <c r="C155" s="5"/>
    </row>
    <row r="156" spans="1:3" ht="12.75" customHeight="1" x14ac:dyDescent="0.2">
      <c r="A156" s="108"/>
      <c r="C156" s="5"/>
    </row>
    <row r="157" spans="1:3" ht="12.75" customHeight="1" x14ac:dyDescent="0.2">
      <c r="A157" s="108"/>
      <c r="C157" s="5"/>
    </row>
    <row r="158" spans="1:3" ht="12.75" customHeight="1" x14ac:dyDescent="0.2">
      <c r="A158" s="108"/>
      <c r="C158" s="5"/>
    </row>
    <row r="159" spans="1:3" ht="12.75" customHeight="1" x14ac:dyDescent="0.2">
      <c r="A159" s="108"/>
      <c r="C159" s="5"/>
    </row>
    <row r="160" spans="1:3" ht="12.75" customHeight="1" x14ac:dyDescent="0.2">
      <c r="A160" s="108"/>
      <c r="C160" s="5"/>
    </row>
    <row r="161" spans="1:3" ht="12.75" customHeight="1" x14ac:dyDescent="0.2">
      <c r="A161" s="108"/>
      <c r="C161" s="5"/>
    </row>
    <row r="162" spans="1:3" ht="12.75" customHeight="1" x14ac:dyDescent="0.2">
      <c r="A162" s="108"/>
      <c r="C162" s="5"/>
    </row>
    <row r="163" spans="1:3" ht="12.75" customHeight="1" x14ac:dyDescent="0.2">
      <c r="A163" s="108"/>
      <c r="C163" s="5"/>
    </row>
    <row r="164" spans="1:3" ht="12.75" customHeight="1" x14ac:dyDescent="0.2">
      <c r="A164" s="108"/>
      <c r="C164" s="5"/>
    </row>
    <row r="165" spans="1:3" ht="12.75" customHeight="1" x14ac:dyDescent="0.2">
      <c r="A165" s="108"/>
      <c r="C165" s="5"/>
    </row>
    <row r="166" spans="1:3" ht="12.75" customHeight="1" x14ac:dyDescent="0.2">
      <c r="A166" s="108"/>
      <c r="C166" s="5"/>
    </row>
    <row r="167" spans="1:3" ht="12.75" customHeight="1" x14ac:dyDescent="0.2">
      <c r="A167" s="108"/>
      <c r="C167" s="5"/>
    </row>
    <row r="168" spans="1:3" ht="12.75" customHeight="1" x14ac:dyDescent="0.2">
      <c r="A168" s="108"/>
      <c r="C168" s="5"/>
    </row>
    <row r="169" spans="1:3" ht="12.75" customHeight="1" x14ac:dyDescent="0.2">
      <c r="A169" s="108"/>
      <c r="C169" s="5"/>
    </row>
    <row r="170" spans="1:3" ht="12.75" customHeight="1" x14ac:dyDescent="0.2">
      <c r="A170" s="108"/>
      <c r="C170" s="5"/>
    </row>
    <row r="171" spans="1:3" ht="12.75" customHeight="1" x14ac:dyDescent="0.2">
      <c r="A171" s="108"/>
      <c r="C171" s="5"/>
    </row>
    <row r="172" spans="1:3" ht="12.75" customHeight="1" x14ac:dyDescent="0.2">
      <c r="A172" s="108"/>
      <c r="C172" s="5"/>
    </row>
    <row r="173" spans="1:3" ht="12.75" customHeight="1" x14ac:dyDescent="0.2">
      <c r="A173" s="108"/>
      <c r="C173" s="5"/>
    </row>
    <row r="174" spans="1:3" ht="12.75" customHeight="1" x14ac:dyDescent="0.2">
      <c r="A174" s="108"/>
      <c r="C174" s="5"/>
    </row>
    <row r="175" spans="1:3" ht="12.75" customHeight="1" x14ac:dyDescent="0.2">
      <c r="A175" s="108"/>
      <c r="C175" s="5"/>
    </row>
    <row r="176" spans="1:3" ht="12.75" customHeight="1" x14ac:dyDescent="0.2">
      <c r="A176" s="108"/>
      <c r="C176" s="5"/>
    </row>
    <row r="177" spans="1:3" ht="12.75" customHeight="1" x14ac:dyDescent="0.2">
      <c r="A177" s="108"/>
      <c r="C177" s="5"/>
    </row>
    <row r="178" spans="1:3" ht="12.75" customHeight="1" x14ac:dyDescent="0.2">
      <c r="A178" s="108"/>
      <c r="C178" s="5"/>
    </row>
    <row r="179" spans="1:3" ht="12.75" customHeight="1" x14ac:dyDescent="0.2">
      <c r="A179" s="108"/>
      <c r="C179" s="5"/>
    </row>
    <row r="180" spans="1:3" ht="12.75" customHeight="1" x14ac:dyDescent="0.2">
      <c r="A180" s="108"/>
      <c r="C180" s="5"/>
    </row>
    <row r="181" spans="1:3" ht="12.75" customHeight="1" x14ac:dyDescent="0.2">
      <c r="A181" s="108"/>
      <c r="C181" s="5"/>
    </row>
    <row r="182" spans="1:3" ht="12.75" customHeight="1" x14ac:dyDescent="0.2">
      <c r="A182" s="108"/>
      <c r="C182" s="5"/>
    </row>
    <row r="183" spans="1:3" ht="12.75" customHeight="1" x14ac:dyDescent="0.2">
      <c r="A183" s="108"/>
      <c r="C183" s="5"/>
    </row>
    <row r="184" spans="1:3" ht="12.75" customHeight="1" x14ac:dyDescent="0.2">
      <c r="A184" s="108"/>
      <c r="C184" s="5"/>
    </row>
    <row r="185" spans="1:3" ht="12.75" customHeight="1" x14ac:dyDescent="0.2">
      <c r="A185" s="108"/>
      <c r="C185" s="5"/>
    </row>
    <row r="186" spans="1:3" ht="12.75" customHeight="1" x14ac:dyDescent="0.2">
      <c r="A186" s="108"/>
      <c r="C186" s="5"/>
    </row>
    <row r="187" spans="1:3" ht="12.75" customHeight="1" x14ac:dyDescent="0.2">
      <c r="A187" s="108"/>
      <c r="C187" s="5"/>
    </row>
    <row r="188" spans="1:3" ht="12.75" customHeight="1" x14ac:dyDescent="0.2">
      <c r="A188" s="108"/>
      <c r="C188" s="5"/>
    </row>
    <row r="189" spans="1:3" ht="12.75" customHeight="1" x14ac:dyDescent="0.2">
      <c r="A189" s="108"/>
      <c r="C189" s="5"/>
    </row>
    <row r="190" spans="1:3" ht="12.75" customHeight="1" x14ac:dyDescent="0.2">
      <c r="A190" s="108"/>
      <c r="C190" s="5"/>
    </row>
    <row r="191" spans="1:3" ht="12.75" customHeight="1" x14ac:dyDescent="0.2">
      <c r="A191" s="108"/>
      <c r="C191" s="5"/>
    </row>
    <row r="192" spans="1:3" ht="12.75" customHeight="1" x14ac:dyDescent="0.2">
      <c r="A192" s="108"/>
      <c r="C192" s="5"/>
    </row>
    <row r="193" spans="1:3" ht="12.75" customHeight="1" x14ac:dyDescent="0.2">
      <c r="A193" s="108"/>
      <c r="C193" s="5"/>
    </row>
    <row r="194" spans="1:3" ht="12.75" customHeight="1" x14ac:dyDescent="0.2">
      <c r="A194" s="108"/>
      <c r="C194" s="5"/>
    </row>
    <row r="195" spans="1:3" ht="12.75" customHeight="1" x14ac:dyDescent="0.2">
      <c r="A195" s="108"/>
      <c r="C195" s="5"/>
    </row>
    <row r="196" spans="1:3" ht="12.75" customHeight="1" x14ac:dyDescent="0.2">
      <c r="A196" s="108"/>
      <c r="C196" s="5"/>
    </row>
    <row r="197" spans="1:3" ht="12.75" customHeight="1" x14ac:dyDescent="0.2">
      <c r="A197" s="108"/>
      <c r="C197" s="5"/>
    </row>
    <row r="198" spans="1:3" ht="12.75" customHeight="1" x14ac:dyDescent="0.2">
      <c r="A198" s="108"/>
      <c r="C198" s="5"/>
    </row>
    <row r="199" spans="1:3" ht="12.75" customHeight="1" x14ac:dyDescent="0.2">
      <c r="A199" s="108"/>
      <c r="C199" s="5"/>
    </row>
    <row r="200" spans="1:3" ht="12.75" customHeight="1" x14ac:dyDescent="0.2">
      <c r="A200" s="108"/>
      <c r="C200" s="5"/>
    </row>
    <row r="201" spans="1:3" ht="12.75" customHeight="1" x14ac:dyDescent="0.2">
      <c r="A201" s="108"/>
      <c r="C201" s="5"/>
    </row>
    <row r="202" spans="1:3" ht="12.75" customHeight="1" x14ac:dyDescent="0.2">
      <c r="A202" s="108"/>
      <c r="C202" s="5"/>
    </row>
    <row r="203" spans="1:3" ht="12.75" customHeight="1" x14ac:dyDescent="0.2">
      <c r="A203" s="108"/>
      <c r="C203" s="5"/>
    </row>
    <row r="204" spans="1:3" ht="12.75" customHeight="1" x14ac:dyDescent="0.2">
      <c r="A204" s="108"/>
      <c r="C204" s="5"/>
    </row>
    <row r="205" spans="1:3" ht="12.75" customHeight="1" x14ac:dyDescent="0.2">
      <c r="A205" s="108"/>
      <c r="C205" s="5"/>
    </row>
    <row r="206" spans="1:3" ht="12.75" customHeight="1" x14ac:dyDescent="0.2">
      <c r="A206" s="108"/>
      <c r="C206" s="5"/>
    </row>
    <row r="207" spans="1:3" ht="12.75" customHeight="1" x14ac:dyDescent="0.2">
      <c r="A207" s="108"/>
      <c r="C207" s="5"/>
    </row>
    <row r="208" spans="1:3" ht="12.75" customHeight="1" x14ac:dyDescent="0.2">
      <c r="A208" s="108"/>
      <c r="C208" s="5"/>
    </row>
    <row r="209" spans="1:3" ht="12.75" customHeight="1" x14ac:dyDescent="0.2">
      <c r="A209" s="108"/>
      <c r="C209" s="5"/>
    </row>
    <row r="210" spans="1:3" ht="12.75" customHeight="1" x14ac:dyDescent="0.2">
      <c r="A210" s="108"/>
      <c r="C210" s="5"/>
    </row>
    <row r="211" spans="1:3" ht="12.75" customHeight="1" x14ac:dyDescent="0.2">
      <c r="A211" s="108"/>
      <c r="C211" s="5"/>
    </row>
    <row r="212" spans="1:3" ht="12.75" customHeight="1" x14ac:dyDescent="0.2">
      <c r="A212" s="108"/>
      <c r="C212" s="5"/>
    </row>
    <row r="213" spans="1:3" ht="12.75" customHeight="1" x14ac:dyDescent="0.2">
      <c r="A213" s="108"/>
      <c r="C213" s="5"/>
    </row>
    <row r="214" spans="1:3" ht="12.75" customHeight="1" x14ac:dyDescent="0.2">
      <c r="A214" s="108"/>
      <c r="C214" s="5"/>
    </row>
    <row r="215" spans="1:3" ht="12.75" customHeight="1" x14ac:dyDescent="0.2">
      <c r="A215" s="108"/>
      <c r="C215" s="5"/>
    </row>
    <row r="216" spans="1:3" ht="12.75" customHeight="1" x14ac:dyDescent="0.2">
      <c r="A216" s="108"/>
      <c r="C216" s="5"/>
    </row>
    <row r="217" spans="1:3" ht="12.75" customHeight="1" x14ac:dyDescent="0.2">
      <c r="A217" s="108"/>
      <c r="C217" s="5"/>
    </row>
    <row r="218" spans="1:3" ht="12.75" customHeight="1" x14ac:dyDescent="0.2">
      <c r="A218" s="108"/>
      <c r="C218" s="5"/>
    </row>
    <row r="219" spans="1:3" ht="12.75" customHeight="1" x14ac:dyDescent="0.2">
      <c r="A219" s="108"/>
      <c r="C219" s="5"/>
    </row>
    <row r="220" spans="1:3" ht="12.75" customHeight="1" x14ac:dyDescent="0.2">
      <c r="A220" s="108"/>
      <c r="C220" s="5"/>
    </row>
    <row r="221" spans="1:3" ht="12.75" customHeight="1" x14ac:dyDescent="0.2">
      <c r="A221" s="108"/>
      <c r="C221" s="5"/>
    </row>
    <row r="222" spans="1:3" ht="12.75" customHeight="1" x14ac:dyDescent="0.2">
      <c r="A222" s="108"/>
      <c r="C222" s="5"/>
    </row>
    <row r="223" spans="1:3" ht="12.75" customHeight="1" x14ac:dyDescent="0.2">
      <c r="A223" s="108"/>
      <c r="C223" s="5"/>
    </row>
    <row r="224" spans="1:3" ht="12.75" customHeight="1" x14ac:dyDescent="0.2">
      <c r="A224" s="108"/>
      <c r="C224" s="5"/>
    </row>
    <row r="225" spans="1:3" ht="12.75" customHeight="1" x14ac:dyDescent="0.2">
      <c r="A225" s="108"/>
      <c r="C225" s="5"/>
    </row>
    <row r="226" spans="1:3" ht="12.75" customHeight="1" x14ac:dyDescent="0.2">
      <c r="A226" s="108"/>
      <c r="C226" s="5"/>
    </row>
    <row r="227" spans="1:3" ht="12.75" customHeight="1" x14ac:dyDescent="0.2">
      <c r="A227" s="108"/>
      <c r="C227" s="5"/>
    </row>
    <row r="228" spans="1:3" ht="12.75" customHeight="1" x14ac:dyDescent="0.2">
      <c r="A228" s="108"/>
      <c r="C228" s="5"/>
    </row>
    <row r="229" spans="1:3" ht="12.75" customHeight="1" x14ac:dyDescent="0.2">
      <c r="A229" s="108"/>
      <c r="C229" s="5"/>
    </row>
    <row r="230" spans="1:3" ht="12.75" customHeight="1" x14ac:dyDescent="0.2">
      <c r="A230" s="108"/>
      <c r="C230" s="5"/>
    </row>
    <row r="231" spans="1:3" ht="12.75" customHeight="1" x14ac:dyDescent="0.2">
      <c r="A231" s="108"/>
      <c r="C231" s="5"/>
    </row>
    <row r="232" spans="1:3" ht="12.75" customHeight="1" x14ac:dyDescent="0.2">
      <c r="A232" s="108"/>
      <c r="C232" s="5"/>
    </row>
    <row r="233" spans="1:3" ht="12.75" customHeight="1" x14ac:dyDescent="0.2">
      <c r="A233" s="108"/>
      <c r="C233" s="5"/>
    </row>
    <row r="234" spans="1:3" ht="12.75" customHeight="1" x14ac:dyDescent="0.2">
      <c r="A234" s="108"/>
      <c r="C234" s="5"/>
    </row>
    <row r="235" spans="1:3" ht="12.75" customHeight="1" x14ac:dyDescent="0.2">
      <c r="A235" s="108"/>
      <c r="C235" s="5"/>
    </row>
    <row r="236" spans="1:3" ht="12.75" customHeight="1" x14ac:dyDescent="0.2">
      <c r="A236" s="108"/>
      <c r="C236" s="5"/>
    </row>
    <row r="237" spans="1:3" ht="12.75" customHeight="1" x14ac:dyDescent="0.2">
      <c r="A237" s="108"/>
      <c r="C237" s="5"/>
    </row>
    <row r="238" spans="1:3" ht="12.75" customHeight="1" x14ac:dyDescent="0.2">
      <c r="A238" s="108"/>
      <c r="C238" s="5"/>
    </row>
    <row r="239" spans="1:3" ht="12.75" customHeight="1" x14ac:dyDescent="0.2">
      <c r="A239" s="108"/>
      <c r="C239" s="5"/>
    </row>
    <row r="240" spans="1:3" ht="12.75" customHeight="1" x14ac:dyDescent="0.2">
      <c r="A240" s="108"/>
      <c r="C240" s="5"/>
    </row>
    <row r="241" spans="1:3" ht="12.75" customHeight="1" x14ac:dyDescent="0.2">
      <c r="A241" s="108"/>
      <c r="C241" s="5"/>
    </row>
    <row r="242" spans="1:3" ht="12.75" customHeight="1" x14ac:dyDescent="0.2">
      <c r="A242" s="108"/>
      <c r="C242" s="5"/>
    </row>
    <row r="243" spans="1:3" ht="12.75" customHeight="1" x14ac:dyDescent="0.2">
      <c r="A243" s="108"/>
      <c r="C243" s="5"/>
    </row>
    <row r="244" spans="1:3" ht="12.75" customHeight="1" x14ac:dyDescent="0.2">
      <c r="A244" s="108"/>
      <c r="C244" s="5"/>
    </row>
    <row r="245" spans="1:3" ht="12.75" customHeight="1" x14ac:dyDescent="0.2">
      <c r="A245" s="108"/>
      <c r="C245" s="5"/>
    </row>
    <row r="246" spans="1:3" ht="12.75" customHeight="1" x14ac:dyDescent="0.2">
      <c r="A246" s="108"/>
      <c r="C246" s="5"/>
    </row>
    <row r="247" spans="1:3" ht="12.75" customHeight="1" x14ac:dyDescent="0.2">
      <c r="A247" s="108"/>
      <c r="C247" s="5"/>
    </row>
    <row r="248" spans="1:3" ht="12.75" customHeight="1" x14ac:dyDescent="0.2">
      <c r="A248" s="108"/>
      <c r="C248" s="5"/>
    </row>
    <row r="249" spans="1:3" ht="12.75" customHeight="1" x14ac:dyDescent="0.2">
      <c r="A249" s="108"/>
      <c r="C249" s="5"/>
    </row>
    <row r="250" spans="1:3" ht="12.75" customHeight="1" x14ac:dyDescent="0.2">
      <c r="A250" s="108"/>
      <c r="C250" s="5"/>
    </row>
    <row r="251" spans="1:3" ht="12.75" customHeight="1" x14ac:dyDescent="0.2">
      <c r="A251" s="108"/>
      <c r="C251" s="5"/>
    </row>
    <row r="252" spans="1:3" ht="12.75" customHeight="1" x14ac:dyDescent="0.2">
      <c r="A252" s="108"/>
      <c r="C252" s="5"/>
    </row>
    <row r="253" spans="1:3" ht="12.75" customHeight="1" x14ac:dyDescent="0.2">
      <c r="A253" s="108"/>
      <c r="C253" s="5"/>
    </row>
    <row r="254" spans="1:3" ht="12.75" customHeight="1" x14ac:dyDescent="0.2">
      <c r="A254" s="108"/>
      <c r="C254" s="5"/>
    </row>
    <row r="255" spans="1:3" ht="12.75" customHeight="1" x14ac:dyDescent="0.2">
      <c r="A255" s="108"/>
      <c r="C255" s="5"/>
    </row>
    <row r="256" spans="1:3" ht="12.75" customHeight="1" x14ac:dyDescent="0.2">
      <c r="A256" s="108"/>
      <c r="C256" s="5"/>
    </row>
    <row r="257" spans="1:3" ht="12.75" customHeight="1" x14ac:dyDescent="0.2">
      <c r="A257" s="108"/>
      <c r="C257" s="5"/>
    </row>
    <row r="258" spans="1:3" ht="12.75" customHeight="1" x14ac:dyDescent="0.2">
      <c r="A258" s="108"/>
      <c r="C258" s="5"/>
    </row>
    <row r="259" spans="1:3" ht="12.75" customHeight="1" x14ac:dyDescent="0.2">
      <c r="A259" s="108"/>
      <c r="C259" s="5"/>
    </row>
    <row r="260" spans="1:3" ht="12.75" customHeight="1" x14ac:dyDescent="0.2">
      <c r="A260" s="108"/>
      <c r="C260" s="5"/>
    </row>
    <row r="261" spans="1:3" ht="12.75" customHeight="1" x14ac:dyDescent="0.2">
      <c r="A261" s="108"/>
      <c r="C261" s="5"/>
    </row>
    <row r="262" spans="1:3" ht="12.75" customHeight="1" x14ac:dyDescent="0.2">
      <c r="A262" s="108"/>
      <c r="C262" s="5"/>
    </row>
    <row r="263" spans="1:3" ht="12.75" customHeight="1" x14ac:dyDescent="0.2">
      <c r="A263" s="108"/>
      <c r="C263" s="5"/>
    </row>
    <row r="264" spans="1:3" ht="12.75" customHeight="1" x14ac:dyDescent="0.2">
      <c r="A264" s="108"/>
      <c r="C264" s="5"/>
    </row>
    <row r="265" spans="1:3" ht="12.75" customHeight="1" x14ac:dyDescent="0.2">
      <c r="A265" s="108"/>
      <c r="C265" s="5"/>
    </row>
    <row r="266" spans="1:3" ht="12.75" customHeight="1" x14ac:dyDescent="0.2">
      <c r="A266" s="108"/>
      <c r="C266" s="5"/>
    </row>
    <row r="267" spans="1:3" ht="12.75" customHeight="1" x14ac:dyDescent="0.2">
      <c r="A267" s="108"/>
      <c r="C267" s="5"/>
    </row>
    <row r="268" spans="1:3" ht="12.75" customHeight="1" x14ac:dyDescent="0.2">
      <c r="A268" s="108"/>
      <c r="C268" s="5"/>
    </row>
    <row r="269" spans="1:3" ht="12.75" customHeight="1" x14ac:dyDescent="0.2">
      <c r="A269" s="108"/>
      <c r="C269" s="5"/>
    </row>
    <row r="270" spans="1:3" ht="12.75" customHeight="1" x14ac:dyDescent="0.2">
      <c r="A270" s="108"/>
      <c r="C270" s="5"/>
    </row>
    <row r="271" spans="1:3" ht="12.75" customHeight="1" x14ac:dyDescent="0.2">
      <c r="A271" s="108"/>
      <c r="C271" s="5"/>
    </row>
    <row r="272" spans="1:3" ht="12.75" customHeight="1" x14ac:dyDescent="0.2">
      <c r="A272" s="108"/>
      <c r="C272" s="5"/>
    </row>
    <row r="273" spans="1:3" ht="12.75" customHeight="1" x14ac:dyDescent="0.2">
      <c r="A273" s="108"/>
      <c r="C273" s="5"/>
    </row>
    <row r="274" spans="1:3" ht="12.75" customHeight="1" x14ac:dyDescent="0.2">
      <c r="A274" s="108"/>
      <c r="C274" s="5"/>
    </row>
    <row r="275" spans="1:3" ht="12.75" customHeight="1" x14ac:dyDescent="0.2">
      <c r="A275" s="108"/>
      <c r="C275" s="5"/>
    </row>
    <row r="276" spans="1:3" ht="12.75" customHeight="1" x14ac:dyDescent="0.2">
      <c r="A276" s="108"/>
      <c r="C276" s="5"/>
    </row>
    <row r="277" spans="1:3" ht="12.75" customHeight="1" x14ac:dyDescent="0.2">
      <c r="A277" s="108"/>
      <c r="C277" s="5"/>
    </row>
    <row r="278" spans="1:3" ht="12.75" customHeight="1" x14ac:dyDescent="0.2">
      <c r="A278" s="108"/>
      <c r="C278" s="5"/>
    </row>
    <row r="279" spans="1:3" ht="12.75" customHeight="1" x14ac:dyDescent="0.2">
      <c r="A279" s="108"/>
      <c r="C279" s="5"/>
    </row>
    <row r="280" spans="1:3" ht="12.75" customHeight="1" x14ac:dyDescent="0.2">
      <c r="A280" s="108"/>
      <c r="C280" s="5"/>
    </row>
    <row r="281" spans="1:3" ht="12.75" customHeight="1" x14ac:dyDescent="0.2">
      <c r="A281" s="108"/>
      <c r="C281" s="5"/>
    </row>
    <row r="282" spans="1:3" ht="12.75" customHeight="1" x14ac:dyDescent="0.2">
      <c r="A282" s="108"/>
      <c r="C282" s="5"/>
    </row>
    <row r="283" spans="1:3" ht="12.75" customHeight="1" x14ac:dyDescent="0.2">
      <c r="A283" s="108"/>
      <c r="C283" s="5"/>
    </row>
    <row r="284" spans="1:3" ht="12.75" customHeight="1" x14ac:dyDescent="0.2">
      <c r="A284" s="108"/>
      <c r="C284" s="5"/>
    </row>
    <row r="285" spans="1:3" ht="12.75" customHeight="1" x14ac:dyDescent="0.2">
      <c r="A285" s="108"/>
      <c r="C285" s="5"/>
    </row>
    <row r="286" spans="1:3" ht="12.75" customHeight="1" x14ac:dyDescent="0.2">
      <c r="A286" s="108"/>
      <c r="C286" s="5"/>
    </row>
    <row r="287" spans="1:3" ht="12.75" customHeight="1" x14ac:dyDescent="0.2">
      <c r="A287" s="108"/>
      <c r="C287" s="5"/>
    </row>
    <row r="288" spans="1:3" ht="12.75" customHeight="1" x14ac:dyDescent="0.2">
      <c r="A288" s="108"/>
      <c r="C288" s="5"/>
    </row>
    <row r="289" spans="1:3" ht="12.75" customHeight="1" x14ac:dyDescent="0.2">
      <c r="A289" s="108"/>
      <c r="C289" s="5"/>
    </row>
    <row r="290" spans="1:3" ht="12.75" customHeight="1" x14ac:dyDescent="0.2">
      <c r="A290" s="108"/>
      <c r="C290" s="5"/>
    </row>
    <row r="291" spans="1:3" ht="12.75" customHeight="1" x14ac:dyDescent="0.2">
      <c r="A291" s="108"/>
      <c r="C291" s="5"/>
    </row>
    <row r="292" spans="1:3" ht="12.75" customHeight="1" x14ac:dyDescent="0.2">
      <c r="A292" s="108"/>
      <c r="C292" s="5"/>
    </row>
    <row r="293" spans="1:3" ht="12.75" customHeight="1" x14ac:dyDescent="0.2">
      <c r="A293" s="108"/>
      <c r="C293" s="5"/>
    </row>
    <row r="294" spans="1:3" ht="12.75" customHeight="1" x14ac:dyDescent="0.2">
      <c r="A294" s="108"/>
      <c r="C294" s="5"/>
    </row>
    <row r="295" spans="1:3" ht="12.75" customHeight="1" x14ac:dyDescent="0.2">
      <c r="A295" s="108"/>
      <c r="C295" s="5"/>
    </row>
    <row r="296" spans="1:3" ht="12.75" customHeight="1" x14ac:dyDescent="0.2">
      <c r="A296" s="108"/>
      <c r="C296" s="5"/>
    </row>
    <row r="297" spans="1:3" ht="12.75" customHeight="1" x14ac:dyDescent="0.2">
      <c r="A297" s="108"/>
      <c r="C297" s="5"/>
    </row>
    <row r="298" spans="1:3" ht="12.75" customHeight="1" x14ac:dyDescent="0.2">
      <c r="A298" s="108"/>
      <c r="C298" s="5"/>
    </row>
    <row r="299" spans="1:3" ht="12.75" customHeight="1" x14ac:dyDescent="0.2">
      <c r="A299" s="108"/>
      <c r="C299" s="5"/>
    </row>
    <row r="300" spans="1:3" ht="12.75" customHeight="1" x14ac:dyDescent="0.2">
      <c r="A300" s="108"/>
      <c r="C300" s="5"/>
    </row>
    <row r="301" spans="1:3" ht="12.75" customHeight="1" x14ac:dyDescent="0.2">
      <c r="A301" s="108"/>
      <c r="C301" s="5"/>
    </row>
    <row r="302" spans="1:3" ht="12.75" customHeight="1" x14ac:dyDescent="0.2">
      <c r="A302" s="108"/>
      <c r="C302" s="5"/>
    </row>
    <row r="303" spans="1:3" ht="12.75" customHeight="1" x14ac:dyDescent="0.2">
      <c r="A303" s="108"/>
      <c r="C303" s="5"/>
    </row>
    <row r="304" spans="1:3" ht="12.75" customHeight="1" x14ac:dyDescent="0.2">
      <c r="A304" s="108"/>
      <c r="C304" s="5"/>
    </row>
    <row r="305" spans="1:3" ht="12.75" customHeight="1" x14ac:dyDescent="0.2">
      <c r="A305" s="108"/>
      <c r="C305" s="5"/>
    </row>
    <row r="306" spans="1:3" ht="12.75" customHeight="1" x14ac:dyDescent="0.2">
      <c r="A306" s="108"/>
      <c r="C306" s="5"/>
    </row>
    <row r="307" spans="1:3" ht="12.75" customHeight="1" x14ac:dyDescent="0.2">
      <c r="A307" s="108"/>
      <c r="C307" s="5"/>
    </row>
    <row r="308" spans="1:3" ht="12.75" customHeight="1" x14ac:dyDescent="0.2">
      <c r="A308" s="108"/>
      <c r="C308" s="5"/>
    </row>
    <row r="309" spans="1:3" ht="12.75" customHeight="1" x14ac:dyDescent="0.2">
      <c r="A309" s="108"/>
      <c r="C309" s="5"/>
    </row>
    <row r="310" spans="1:3" ht="12.75" customHeight="1" x14ac:dyDescent="0.2">
      <c r="A310" s="108"/>
      <c r="C310" s="5"/>
    </row>
    <row r="311" spans="1:3" ht="12.75" customHeight="1" x14ac:dyDescent="0.2">
      <c r="A311" s="108"/>
      <c r="C311" s="5"/>
    </row>
    <row r="312" spans="1:3" ht="12.75" customHeight="1" x14ac:dyDescent="0.2">
      <c r="A312" s="108"/>
      <c r="C312" s="5"/>
    </row>
    <row r="313" spans="1:3" ht="12.75" customHeight="1" x14ac:dyDescent="0.2">
      <c r="A313" s="108"/>
      <c r="C313" s="5"/>
    </row>
    <row r="314" spans="1:3" ht="12.75" customHeight="1" x14ac:dyDescent="0.2">
      <c r="A314" s="108"/>
      <c r="C314" s="5"/>
    </row>
    <row r="315" spans="1:3" ht="12.75" customHeight="1" x14ac:dyDescent="0.2">
      <c r="A315" s="108"/>
      <c r="C315" s="5"/>
    </row>
    <row r="316" spans="1:3" ht="12.75" customHeight="1" x14ac:dyDescent="0.2">
      <c r="A316" s="108"/>
      <c r="C316" s="5"/>
    </row>
    <row r="317" spans="1:3" ht="12.75" customHeight="1" x14ac:dyDescent="0.2">
      <c r="A317" s="108"/>
      <c r="C317" s="5"/>
    </row>
    <row r="318" spans="1:3" ht="12.75" customHeight="1" x14ac:dyDescent="0.2">
      <c r="A318" s="108"/>
      <c r="C318" s="5"/>
    </row>
    <row r="319" spans="1:3" ht="12.75" customHeight="1" x14ac:dyDescent="0.2">
      <c r="A319" s="108"/>
      <c r="C319" s="5"/>
    </row>
    <row r="320" spans="1:3" ht="12.75" customHeight="1" x14ac:dyDescent="0.2">
      <c r="A320" s="108"/>
      <c r="C320" s="5"/>
    </row>
    <row r="321" spans="1:3" ht="12.75" customHeight="1" x14ac:dyDescent="0.2">
      <c r="A321" s="108"/>
      <c r="C321" s="5"/>
    </row>
    <row r="322" spans="1:3" ht="12.75" customHeight="1" x14ac:dyDescent="0.2">
      <c r="A322" s="108"/>
      <c r="C322" s="5"/>
    </row>
    <row r="323" spans="1:3" ht="12.75" customHeight="1" x14ac:dyDescent="0.2">
      <c r="A323" s="108"/>
      <c r="C323" s="5"/>
    </row>
    <row r="324" spans="1:3" ht="12.75" customHeight="1" x14ac:dyDescent="0.2">
      <c r="A324" s="108"/>
      <c r="C324" s="5"/>
    </row>
    <row r="325" spans="1:3" ht="12.75" customHeight="1" x14ac:dyDescent="0.2">
      <c r="A325" s="108"/>
      <c r="C325" s="5"/>
    </row>
    <row r="326" spans="1:3" ht="12.75" customHeight="1" x14ac:dyDescent="0.2">
      <c r="A326" s="108"/>
      <c r="C326" s="5"/>
    </row>
    <row r="327" spans="1:3" ht="12.75" customHeight="1" x14ac:dyDescent="0.2">
      <c r="A327" s="108"/>
      <c r="C327" s="5"/>
    </row>
    <row r="328" spans="1:3" ht="12.75" customHeight="1" x14ac:dyDescent="0.2">
      <c r="A328" s="108"/>
      <c r="C328" s="5"/>
    </row>
    <row r="329" spans="1:3" ht="12.75" customHeight="1" x14ac:dyDescent="0.2">
      <c r="A329" s="108"/>
      <c r="C329" s="5"/>
    </row>
    <row r="330" spans="1:3" ht="12.75" customHeight="1" x14ac:dyDescent="0.2">
      <c r="A330" s="108"/>
      <c r="C330" s="5"/>
    </row>
    <row r="331" spans="1:3" ht="12.75" customHeight="1" x14ac:dyDescent="0.2">
      <c r="A331" s="108"/>
      <c r="C331" s="5"/>
    </row>
    <row r="332" spans="1:3" ht="12.75" customHeight="1" x14ac:dyDescent="0.2">
      <c r="A332" s="108"/>
      <c r="C332" s="5"/>
    </row>
    <row r="333" spans="1:3" ht="12.75" customHeight="1" x14ac:dyDescent="0.2">
      <c r="A333" s="108"/>
      <c r="C333" s="5"/>
    </row>
    <row r="334" spans="1:3" ht="12.75" customHeight="1" x14ac:dyDescent="0.2">
      <c r="A334" s="108"/>
      <c r="C334" s="5"/>
    </row>
    <row r="335" spans="1:3" ht="12.75" customHeight="1" x14ac:dyDescent="0.2">
      <c r="A335" s="108"/>
      <c r="C335" s="5"/>
    </row>
    <row r="336" spans="1:3" ht="12.75" customHeight="1" x14ac:dyDescent="0.2">
      <c r="A336" s="108"/>
      <c r="C336" s="5"/>
    </row>
    <row r="337" spans="1:3" ht="12.75" customHeight="1" x14ac:dyDescent="0.2">
      <c r="A337" s="108"/>
      <c r="C337" s="5"/>
    </row>
    <row r="338" spans="1:3" ht="12.75" customHeight="1" x14ac:dyDescent="0.2">
      <c r="A338" s="108"/>
      <c r="C338" s="5"/>
    </row>
    <row r="339" spans="1:3" ht="12.75" customHeight="1" x14ac:dyDescent="0.2">
      <c r="A339" s="108"/>
      <c r="C339" s="5"/>
    </row>
    <row r="340" spans="1:3" ht="12.75" customHeight="1" x14ac:dyDescent="0.2">
      <c r="A340" s="108"/>
      <c r="C340" s="5"/>
    </row>
    <row r="341" spans="1:3" ht="12.75" customHeight="1" x14ac:dyDescent="0.2">
      <c r="A341" s="108"/>
      <c r="C341" s="5"/>
    </row>
    <row r="342" spans="1:3" ht="12.75" customHeight="1" x14ac:dyDescent="0.2">
      <c r="A342" s="108"/>
      <c r="C342" s="5"/>
    </row>
    <row r="343" spans="1:3" ht="12.75" customHeight="1" x14ac:dyDescent="0.2">
      <c r="A343" s="108"/>
      <c r="C343" s="5"/>
    </row>
    <row r="344" spans="1:3" ht="12.75" customHeight="1" x14ac:dyDescent="0.2">
      <c r="A344" s="108"/>
      <c r="C344" s="5"/>
    </row>
    <row r="345" spans="1:3" ht="12.75" customHeight="1" x14ac:dyDescent="0.2">
      <c r="A345" s="108"/>
      <c r="C345" s="5"/>
    </row>
    <row r="346" spans="1:3" ht="12.75" customHeight="1" x14ac:dyDescent="0.2">
      <c r="A346" s="108"/>
      <c r="C346" s="5"/>
    </row>
    <row r="347" spans="1:3" ht="12.75" customHeight="1" x14ac:dyDescent="0.2">
      <c r="A347" s="108"/>
      <c r="C347" s="5"/>
    </row>
    <row r="348" spans="1:3" ht="12.75" customHeight="1" x14ac:dyDescent="0.2">
      <c r="A348" s="108"/>
      <c r="C348" s="5"/>
    </row>
    <row r="349" spans="1:3" ht="12.75" customHeight="1" x14ac:dyDescent="0.2">
      <c r="A349" s="108"/>
      <c r="C349" s="5"/>
    </row>
    <row r="350" spans="1:3" ht="12.75" customHeight="1" x14ac:dyDescent="0.2">
      <c r="A350" s="108"/>
      <c r="C350" s="5"/>
    </row>
    <row r="351" spans="1:3" ht="12.75" customHeight="1" x14ac:dyDescent="0.2">
      <c r="A351" s="108"/>
      <c r="C351" s="5"/>
    </row>
    <row r="352" spans="1:3" ht="12.75" customHeight="1" x14ac:dyDescent="0.2">
      <c r="A352" s="108"/>
      <c r="C352" s="5"/>
    </row>
    <row r="353" spans="1:3" ht="12.75" customHeight="1" x14ac:dyDescent="0.2">
      <c r="A353" s="108"/>
      <c r="C353" s="5"/>
    </row>
    <row r="354" spans="1:3" ht="12.75" customHeight="1" x14ac:dyDescent="0.2">
      <c r="A354" s="108"/>
      <c r="C354" s="5"/>
    </row>
    <row r="355" spans="1:3" ht="12.75" customHeight="1" x14ac:dyDescent="0.2">
      <c r="A355" s="108"/>
      <c r="C355" s="5"/>
    </row>
    <row r="356" spans="1:3" ht="12.75" customHeight="1" x14ac:dyDescent="0.2">
      <c r="A356" s="108"/>
      <c r="C356" s="5"/>
    </row>
    <row r="357" spans="1:3" ht="12.75" customHeight="1" x14ac:dyDescent="0.2">
      <c r="A357" s="108"/>
      <c r="C357" s="5"/>
    </row>
    <row r="358" spans="1:3" ht="12.75" customHeight="1" x14ac:dyDescent="0.2">
      <c r="A358" s="108"/>
      <c r="C358" s="5"/>
    </row>
    <row r="359" spans="1:3" ht="12.75" customHeight="1" x14ac:dyDescent="0.2">
      <c r="A359" s="108"/>
      <c r="C359" s="5"/>
    </row>
    <row r="360" spans="1:3" ht="12.75" customHeight="1" x14ac:dyDescent="0.2">
      <c r="A360" s="108"/>
      <c r="C360" s="5"/>
    </row>
    <row r="361" spans="1:3" ht="12.75" customHeight="1" x14ac:dyDescent="0.2">
      <c r="A361" s="108"/>
      <c r="C361" s="5"/>
    </row>
    <row r="362" spans="1:3" ht="12.75" customHeight="1" x14ac:dyDescent="0.2">
      <c r="A362" s="108"/>
      <c r="C362" s="5"/>
    </row>
    <row r="363" spans="1:3" ht="12.75" customHeight="1" x14ac:dyDescent="0.2">
      <c r="A363" s="108"/>
      <c r="C363" s="5"/>
    </row>
    <row r="364" spans="1:3" ht="12.75" customHeight="1" x14ac:dyDescent="0.2">
      <c r="A364" s="108"/>
      <c r="C364" s="5"/>
    </row>
    <row r="365" spans="1:3" ht="12.75" customHeight="1" x14ac:dyDescent="0.2">
      <c r="A365" s="108"/>
      <c r="C365" s="5"/>
    </row>
    <row r="366" spans="1:3" ht="12.75" customHeight="1" x14ac:dyDescent="0.2">
      <c r="A366" s="108"/>
      <c r="C366" s="5"/>
    </row>
    <row r="367" spans="1:3" ht="12.75" customHeight="1" x14ac:dyDescent="0.2">
      <c r="A367" s="108"/>
      <c r="C367" s="5"/>
    </row>
    <row r="368" spans="1:3" ht="12.75" customHeight="1" x14ac:dyDescent="0.2">
      <c r="A368" s="108"/>
      <c r="C368" s="5"/>
    </row>
    <row r="369" spans="1:3" ht="12.75" customHeight="1" x14ac:dyDescent="0.2">
      <c r="A369" s="108"/>
      <c r="C369" s="5"/>
    </row>
    <row r="370" spans="1:3" ht="12.75" customHeight="1" x14ac:dyDescent="0.2">
      <c r="A370" s="108"/>
      <c r="C370" s="5"/>
    </row>
    <row r="371" spans="1:3" ht="12.75" customHeight="1" x14ac:dyDescent="0.2">
      <c r="A371" s="108"/>
      <c r="C371" s="5"/>
    </row>
    <row r="372" spans="1:3" ht="12.75" customHeight="1" x14ac:dyDescent="0.2">
      <c r="A372" s="108"/>
      <c r="C372" s="5"/>
    </row>
    <row r="373" spans="1:3" ht="12.75" customHeight="1" x14ac:dyDescent="0.2">
      <c r="A373" s="108"/>
      <c r="C373" s="5"/>
    </row>
    <row r="374" spans="1:3" ht="12.75" customHeight="1" x14ac:dyDescent="0.2">
      <c r="A374" s="108"/>
      <c r="C374" s="5"/>
    </row>
    <row r="375" spans="1:3" ht="12.75" customHeight="1" x14ac:dyDescent="0.2">
      <c r="A375" s="108"/>
      <c r="C375" s="5"/>
    </row>
    <row r="376" spans="1:3" ht="12.75" customHeight="1" x14ac:dyDescent="0.2">
      <c r="A376" s="108"/>
      <c r="C376" s="5"/>
    </row>
    <row r="377" spans="1:3" ht="12.75" customHeight="1" x14ac:dyDescent="0.2">
      <c r="A377" s="108"/>
      <c r="C377" s="5"/>
    </row>
    <row r="378" spans="1:3" ht="12.75" customHeight="1" x14ac:dyDescent="0.2">
      <c r="A378" s="108"/>
      <c r="C378" s="5"/>
    </row>
    <row r="379" spans="1:3" ht="12.75" customHeight="1" x14ac:dyDescent="0.2">
      <c r="A379" s="108"/>
      <c r="C379" s="5"/>
    </row>
    <row r="380" spans="1:3" ht="12.75" customHeight="1" x14ac:dyDescent="0.2">
      <c r="A380" s="108"/>
      <c r="C380" s="5"/>
    </row>
    <row r="381" spans="1:3" ht="12.75" customHeight="1" x14ac:dyDescent="0.2">
      <c r="A381" s="108"/>
      <c r="C381" s="5"/>
    </row>
    <row r="382" spans="1:3" ht="12.75" customHeight="1" x14ac:dyDescent="0.2">
      <c r="A382" s="108"/>
      <c r="C382" s="5"/>
    </row>
    <row r="383" spans="1:3" ht="12.75" customHeight="1" x14ac:dyDescent="0.2">
      <c r="A383" s="108"/>
      <c r="C383" s="5"/>
    </row>
    <row r="384" spans="1:3" ht="12.75" customHeight="1" x14ac:dyDescent="0.2">
      <c r="A384" s="108"/>
      <c r="C384" s="5"/>
    </row>
    <row r="385" spans="1:3" ht="12.75" customHeight="1" x14ac:dyDescent="0.2">
      <c r="A385" s="108"/>
      <c r="C385" s="5"/>
    </row>
    <row r="386" spans="1:3" ht="12.75" customHeight="1" x14ac:dyDescent="0.2">
      <c r="A386" s="108"/>
      <c r="C386" s="5"/>
    </row>
    <row r="387" spans="1:3" ht="12.75" customHeight="1" x14ac:dyDescent="0.2">
      <c r="A387" s="108"/>
      <c r="C387" s="5"/>
    </row>
    <row r="388" spans="1:3" ht="12.75" customHeight="1" x14ac:dyDescent="0.2">
      <c r="A388" s="108"/>
      <c r="C388" s="5"/>
    </row>
    <row r="389" spans="1:3" ht="12.75" customHeight="1" x14ac:dyDescent="0.2">
      <c r="A389" s="108"/>
      <c r="C389" s="5"/>
    </row>
    <row r="390" spans="1:3" ht="12.75" customHeight="1" x14ac:dyDescent="0.2">
      <c r="A390" s="108"/>
      <c r="C390" s="5"/>
    </row>
    <row r="391" spans="1:3" ht="12.75" customHeight="1" x14ac:dyDescent="0.2">
      <c r="A391" s="108"/>
      <c r="C391" s="5"/>
    </row>
    <row r="392" spans="1:3" ht="12.75" customHeight="1" x14ac:dyDescent="0.2">
      <c r="A392" s="108"/>
      <c r="C392" s="5"/>
    </row>
    <row r="393" spans="1:3" ht="12.75" customHeight="1" x14ac:dyDescent="0.2">
      <c r="A393" s="108"/>
      <c r="C393" s="5"/>
    </row>
    <row r="394" spans="1:3" ht="12.75" customHeight="1" x14ac:dyDescent="0.2">
      <c r="A394" s="108"/>
      <c r="C394" s="5"/>
    </row>
    <row r="395" spans="1:3" ht="12.75" customHeight="1" x14ac:dyDescent="0.2">
      <c r="A395" s="108"/>
      <c r="C395" s="5"/>
    </row>
    <row r="396" spans="1:3" ht="12.75" customHeight="1" x14ac:dyDescent="0.2">
      <c r="A396" s="108"/>
      <c r="C396" s="5"/>
    </row>
    <row r="397" spans="1:3" ht="12.75" customHeight="1" x14ac:dyDescent="0.2">
      <c r="A397" s="108"/>
      <c r="C397" s="5"/>
    </row>
    <row r="398" spans="1:3" ht="12.75" customHeight="1" x14ac:dyDescent="0.2">
      <c r="A398" s="108"/>
      <c r="C398" s="5"/>
    </row>
    <row r="399" spans="1:3" ht="12.75" customHeight="1" x14ac:dyDescent="0.2">
      <c r="A399" s="108"/>
      <c r="C399" s="5"/>
    </row>
    <row r="400" spans="1:3" ht="12.75" customHeight="1" x14ac:dyDescent="0.2">
      <c r="A400" s="108"/>
      <c r="C400" s="5"/>
    </row>
    <row r="401" spans="1:3" ht="12.75" customHeight="1" x14ac:dyDescent="0.2">
      <c r="A401" s="108"/>
      <c r="C401" s="5"/>
    </row>
    <row r="402" spans="1:3" ht="12.75" customHeight="1" x14ac:dyDescent="0.2">
      <c r="A402" s="108"/>
      <c r="C402" s="5"/>
    </row>
    <row r="403" spans="1:3" ht="12.75" customHeight="1" x14ac:dyDescent="0.2">
      <c r="A403" s="108"/>
      <c r="C403" s="5"/>
    </row>
    <row r="404" spans="1:3" ht="12.75" customHeight="1" x14ac:dyDescent="0.2">
      <c r="A404" s="108"/>
      <c r="C404" s="5"/>
    </row>
    <row r="405" spans="1:3" ht="12.75" customHeight="1" x14ac:dyDescent="0.2">
      <c r="A405" s="108"/>
      <c r="C405" s="5"/>
    </row>
    <row r="406" spans="1:3" ht="12.75" customHeight="1" x14ac:dyDescent="0.2">
      <c r="A406" s="108"/>
      <c r="C406" s="5"/>
    </row>
    <row r="407" spans="1:3" ht="12.75" customHeight="1" x14ac:dyDescent="0.2">
      <c r="A407" s="108"/>
      <c r="C407" s="5"/>
    </row>
    <row r="408" spans="1:3" ht="12.75" customHeight="1" x14ac:dyDescent="0.2">
      <c r="A408" s="108"/>
      <c r="C408" s="5"/>
    </row>
    <row r="409" spans="1:3" ht="12.75" customHeight="1" x14ac:dyDescent="0.2">
      <c r="A409" s="108"/>
      <c r="C409" s="5"/>
    </row>
    <row r="410" spans="1:3" ht="12.75" customHeight="1" x14ac:dyDescent="0.2">
      <c r="A410" s="108"/>
      <c r="C410" s="5"/>
    </row>
    <row r="411" spans="1:3" ht="12.75" customHeight="1" x14ac:dyDescent="0.2">
      <c r="A411" s="108"/>
      <c r="C411" s="5"/>
    </row>
    <row r="412" spans="1:3" ht="12.75" customHeight="1" x14ac:dyDescent="0.2">
      <c r="A412" s="108"/>
      <c r="C412" s="5"/>
    </row>
    <row r="413" spans="1:3" ht="12.75" customHeight="1" x14ac:dyDescent="0.2">
      <c r="A413" s="108"/>
      <c r="C413" s="5"/>
    </row>
    <row r="414" spans="1:3" ht="12.75" customHeight="1" x14ac:dyDescent="0.2">
      <c r="A414" s="108"/>
      <c r="C414" s="5"/>
    </row>
    <row r="415" spans="1:3" ht="12.75" customHeight="1" x14ac:dyDescent="0.2">
      <c r="A415" s="108"/>
      <c r="C415" s="5"/>
    </row>
    <row r="416" spans="1:3" ht="12.75" customHeight="1" x14ac:dyDescent="0.2">
      <c r="A416" s="108"/>
      <c r="C416" s="5"/>
    </row>
    <row r="417" spans="1:3" ht="12.75" customHeight="1" x14ac:dyDescent="0.2">
      <c r="A417" s="108"/>
      <c r="C417" s="5"/>
    </row>
    <row r="418" spans="1:3" ht="12.75" customHeight="1" x14ac:dyDescent="0.2">
      <c r="A418" s="108"/>
      <c r="C418" s="5"/>
    </row>
    <row r="419" spans="1:3" ht="12.75" customHeight="1" x14ac:dyDescent="0.2">
      <c r="A419" s="108"/>
      <c r="C419" s="5"/>
    </row>
    <row r="420" spans="1:3" ht="12.75" customHeight="1" x14ac:dyDescent="0.2">
      <c r="A420" s="108"/>
      <c r="C420" s="5"/>
    </row>
    <row r="421" spans="1:3" ht="12.75" customHeight="1" x14ac:dyDescent="0.2">
      <c r="A421" s="108"/>
      <c r="C421" s="5"/>
    </row>
    <row r="422" spans="1:3" ht="12.75" customHeight="1" x14ac:dyDescent="0.2">
      <c r="A422" s="108"/>
      <c r="C422" s="5"/>
    </row>
    <row r="423" spans="1:3" ht="12.75" customHeight="1" x14ac:dyDescent="0.2">
      <c r="A423" s="108"/>
      <c r="C423" s="5"/>
    </row>
    <row r="424" spans="1:3" ht="12.75" customHeight="1" x14ac:dyDescent="0.2">
      <c r="A424" s="108"/>
      <c r="C424" s="5"/>
    </row>
    <row r="425" spans="1:3" ht="12.75" customHeight="1" x14ac:dyDescent="0.2">
      <c r="A425" s="108"/>
      <c r="C425" s="5"/>
    </row>
    <row r="426" spans="1:3" ht="12.75" customHeight="1" x14ac:dyDescent="0.2">
      <c r="A426" s="108"/>
      <c r="C426" s="5"/>
    </row>
    <row r="427" spans="1:3" ht="12.75" customHeight="1" x14ac:dyDescent="0.2">
      <c r="A427" s="108"/>
      <c r="C427" s="5"/>
    </row>
    <row r="428" spans="1:3" ht="12.75" customHeight="1" x14ac:dyDescent="0.2">
      <c r="A428" s="108"/>
      <c r="C428" s="5"/>
    </row>
    <row r="429" spans="1:3" ht="12.75" customHeight="1" x14ac:dyDescent="0.2">
      <c r="A429" s="108"/>
      <c r="C429" s="5"/>
    </row>
    <row r="430" spans="1:3" ht="12.75" customHeight="1" x14ac:dyDescent="0.2">
      <c r="A430" s="108"/>
      <c r="C430" s="5"/>
    </row>
    <row r="431" spans="1:3" ht="12.75" customHeight="1" x14ac:dyDescent="0.2">
      <c r="A431" s="108"/>
      <c r="C431" s="5"/>
    </row>
    <row r="432" spans="1:3" ht="12.75" customHeight="1" x14ac:dyDescent="0.2">
      <c r="A432" s="108"/>
      <c r="C432" s="5"/>
    </row>
    <row r="433" spans="1:3" ht="12.75" customHeight="1" x14ac:dyDescent="0.2">
      <c r="A433" s="108"/>
      <c r="C433" s="5"/>
    </row>
    <row r="434" spans="1:3" ht="12.75" customHeight="1" x14ac:dyDescent="0.2">
      <c r="A434" s="108"/>
      <c r="C434" s="5"/>
    </row>
    <row r="435" spans="1:3" ht="12.75" customHeight="1" x14ac:dyDescent="0.2">
      <c r="A435" s="108"/>
      <c r="C435" s="5"/>
    </row>
    <row r="436" spans="1:3" ht="12.75" customHeight="1" x14ac:dyDescent="0.2">
      <c r="A436" s="108"/>
      <c r="C436" s="5"/>
    </row>
    <row r="437" spans="1:3" ht="12.75" customHeight="1" x14ac:dyDescent="0.2">
      <c r="A437" s="108"/>
      <c r="C437" s="5"/>
    </row>
    <row r="438" spans="1:3" ht="12.75" customHeight="1" x14ac:dyDescent="0.2">
      <c r="A438" s="108"/>
      <c r="C438" s="5"/>
    </row>
    <row r="439" spans="1:3" ht="12.75" customHeight="1" x14ac:dyDescent="0.2">
      <c r="A439" s="108"/>
      <c r="C439" s="5"/>
    </row>
    <row r="440" spans="1:3" ht="12.75" customHeight="1" x14ac:dyDescent="0.2">
      <c r="A440" s="108"/>
      <c r="C440" s="5"/>
    </row>
    <row r="441" spans="1:3" ht="12.75" customHeight="1" x14ac:dyDescent="0.2">
      <c r="A441" s="108"/>
      <c r="C441" s="5"/>
    </row>
    <row r="442" spans="1:3" ht="12.75" customHeight="1" x14ac:dyDescent="0.2">
      <c r="A442" s="108"/>
      <c r="C442" s="5"/>
    </row>
    <row r="443" spans="1:3" ht="12.75" customHeight="1" x14ac:dyDescent="0.2">
      <c r="A443" s="108"/>
      <c r="C443" s="5"/>
    </row>
    <row r="444" spans="1:3" ht="12.75" customHeight="1" x14ac:dyDescent="0.2">
      <c r="A444" s="108"/>
      <c r="C444" s="5"/>
    </row>
    <row r="445" spans="1:3" ht="12.75" customHeight="1" x14ac:dyDescent="0.2">
      <c r="A445" s="108"/>
      <c r="C445" s="5"/>
    </row>
    <row r="446" spans="1:3" ht="12.75" customHeight="1" x14ac:dyDescent="0.2">
      <c r="A446" s="108"/>
      <c r="C446" s="5"/>
    </row>
    <row r="447" spans="1:3" ht="12.75" customHeight="1" x14ac:dyDescent="0.2">
      <c r="A447" s="108"/>
      <c r="C447" s="5"/>
    </row>
    <row r="448" spans="1:3" ht="12.75" customHeight="1" x14ac:dyDescent="0.2">
      <c r="A448" s="108"/>
      <c r="C448" s="5"/>
    </row>
    <row r="449" spans="1:3" ht="12.75" customHeight="1" x14ac:dyDescent="0.2">
      <c r="A449" s="108"/>
      <c r="C449" s="5"/>
    </row>
    <row r="450" spans="1:3" ht="12.75" customHeight="1" x14ac:dyDescent="0.2">
      <c r="A450" s="108"/>
      <c r="C450" s="5"/>
    </row>
    <row r="451" spans="1:3" ht="12.75" customHeight="1" x14ac:dyDescent="0.2">
      <c r="A451" s="108"/>
      <c r="C451" s="5"/>
    </row>
    <row r="452" spans="1:3" ht="12.75" customHeight="1" x14ac:dyDescent="0.2">
      <c r="A452" s="108"/>
      <c r="C452" s="5"/>
    </row>
    <row r="453" spans="1:3" ht="12.75" customHeight="1" x14ac:dyDescent="0.2">
      <c r="A453" s="108"/>
      <c r="C453" s="5"/>
    </row>
    <row r="454" spans="1:3" ht="12.75" customHeight="1" x14ac:dyDescent="0.2">
      <c r="A454" s="108"/>
      <c r="C454" s="5"/>
    </row>
    <row r="455" spans="1:3" ht="12.75" customHeight="1" x14ac:dyDescent="0.2">
      <c r="A455" s="108"/>
      <c r="C455" s="5"/>
    </row>
    <row r="456" spans="1:3" ht="12.75" customHeight="1" x14ac:dyDescent="0.2">
      <c r="A456" s="108"/>
      <c r="C456" s="5"/>
    </row>
    <row r="457" spans="1:3" ht="12.75" customHeight="1" x14ac:dyDescent="0.2">
      <c r="A457" s="108"/>
      <c r="C457" s="5"/>
    </row>
    <row r="458" spans="1:3" ht="12.75" customHeight="1" x14ac:dyDescent="0.2">
      <c r="A458" s="108"/>
      <c r="C458" s="5"/>
    </row>
    <row r="459" spans="1:3" ht="12.75" customHeight="1" x14ac:dyDescent="0.2">
      <c r="A459" s="108"/>
      <c r="C459" s="5"/>
    </row>
    <row r="460" spans="1:3" ht="12.75" customHeight="1" x14ac:dyDescent="0.2">
      <c r="A460" s="108"/>
      <c r="C460" s="5"/>
    </row>
    <row r="461" spans="1:3" ht="12.75" customHeight="1" x14ac:dyDescent="0.2">
      <c r="A461" s="108"/>
      <c r="C461" s="5"/>
    </row>
    <row r="462" spans="1:3" ht="12.75" customHeight="1" x14ac:dyDescent="0.2">
      <c r="A462" s="108"/>
      <c r="C462" s="5"/>
    </row>
    <row r="463" spans="1:3" ht="12.75" customHeight="1" x14ac:dyDescent="0.2">
      <c r="A463" s="108"/>
      <c r="C463" s="5"/>
    </row>
    <row r="464" spans="1:3" ht="12.75" customHeight="1" x14ac:dyDescent="0.2">
      <c r="A464" s="108"/>
      <c r="C464" s="5"/>
    </row>
    <row r="465" spans="1:3" ht="12.75" customHeight="1" x14ac:dyDescent="0.2">
      <c r="A465" s="108"/>
      <c r="C465" s="5"/>
    </row>
    <row r="466" spans="1:3" ht="12.75" customHeight="1" x14ac:dyDescent="0.2">
      <c r="A466" s="108"/>
      <c r="C466" s="5"/>
    </row>
    <row r="467" spans="1:3" ht="12.75" customHeight="1" x14ac:dyDescent="0.2">
      <c r="A467" s="108"/>
      <c r="C467" s="5"/>
    </row>
    <row r="468" spans="1:3" ht="12.75" customHeight="1" x14ac:dyDescent="0.2">
      <c r="A468" s="108"/>
      <c r="C468" s="5"/>
    </row>
    <row r="469" spans="1:3" ht="12.75" customHeight="1" x14ac:dyDescent="0.2">
      <c r="A469" s="108"/>
      <c r="C469" s="5"/>
    </row>
    <row r="470" spans="1:3" ht="12.75" customHeight="1" x14ac:dyDescent="0.2">
      <c r="A470" s="108"/>
      <c r="C470" s="5"/>
    </row>
    <row r="471" spans="1:3" ht="12.75" customHeight="1" x14ac:dyDescent="0.2">
      <c r="A471" s="108"/>
      <c r="C471" s="5"/>
    </row>
    <row r="472" spans="1:3" ht="12.75" customHeight="1" x14ac:dyDescent="0.2">
      <c r="A472" s="108"/>
      <c r="C472" s="5"/>
    </row>
    <row r="473" spans="1:3" ht="12.75" customHeight="1" x14ac:dyDescent="0.2">
      <c r="A473" s="108"/>
      <c r="C473" s="5"/>
    </row>
    <row r="474" spans="1:3" ht="12.75" customHeight="1" x14ac:dyDescent="0.2">
      <c r="A474" s="108"/>
      <c r="C474" s="5"/>
    </row>
    <row r="475" spans="1:3" ht="12.75" customHeight="1" x14ac:dyDescent="0.2">
      <c r="A475" s="108"/>
      <c r="C475" s="5"/>
    </row>
    <row r="476" spans="1:3" ht="12.75" customHeight="1" x14ac:dyDescent="0.2">
      <c r="A476" s="108"/>
      <c r="C476" s="5"/>
    </row>
    <row r="477" spans="1:3" ht="12.75" customHeight="1" x14ac:dyDescent="0.2">
      <c r="A477" s="108"/>
      <c r="C477" s="5"/>
    </row>
    <row r="478" spans="1:3" ht="12.75" customHeight="1" x14ac:dyDescent="0.2">
      <c r="A478" s="108"/>
      <c r="C478" s="5"/>
    </row>
    <row r="479" spans="1:3" ht="12.75" customHeight="1" x14ac:dyDescent="0.2">
      <c r="A479" s="108"/>
      <c r="C479" s="5"/>
    </row>
    <row r="480" spans="1:3" ht="12.75" customHeight="1" x14ac:dyDescent="0.2">
      <c r="A480" s="108"/>
      <c r="C480" s="5"/>
    </row>
    <row r="481" spans="1:3" ht="12.75" customHeight="1" x14ac:dyDescent="0.2">
      <c r="A481" s="108"/>
      <c r="C481" s="5"/>
    </row>
    <row r="482" spans="1:3" ht="12.75" customHeight="1" x14ac:dyDescent="0.2">
      <c r="A482" s="108"/>
      <c r="C482" s="5"/>
    </row>
    <row r="483" spans="1:3" ht="12.75" customHeight="1" x14ac:dyDescent="0.2">
      <c r="A483" s="108"/>
      <c r="C483" s="5"/>
    </row>
    <row r="484" spans="1:3" ht="12.75" customHeight="1" x14ac:dyDescent="0.2">
      <c r="A484" s="108"/>
      <c r="C484" s="5"/>
    </row>
    <row r="485" spans="1:3" ht="12.75" customHeight="1" x14ac:dyDescent="0.2">
      <c r="A485" s="108"/>
      <c r="C485" s="5"/>
    </row>
    <row r="486" spans="1:3" ht="12.75" customHeight="1" x14ac:dyDescent="0.2">
      <c r="A486" s="108"/>
      <c r="C486" s="5"/>
    </row>
    <row r="487" spans="1:3" ht="12.75" customHeight="1" x14ac:dyDescent="0.2">
      <c r="A487" s="108"/>
      <c r="C487" s="5"/>
    </row>
    <row r="488" spans="1:3" ht="12.75" customHeight="1" x14ac:dyDescent="0.2">
      <c r="A488" s="108"/>
      <c r="C488" s="5"/>
    </row>
    <row r="489" spans="1:3" ht="12.75" customHeight="1" x14ac:dyDescent="0.2">
      <c r="A489" s="108"/>
      <c r="C489" s="5"/>
    </row>
    <row r="490" spans="1:3" ht="12.75" customHeight="1" x14ac:dyDescent="0.2">
      <c r="A490" s="108"/>
      <c r="C490" s="5"/>
    </row>
    <row r="491" spans="1:3" ht="12.75" customHeight="1" x14ac:dyDescent="0.2">
      <c r="A491" s="108"/>
      <c r="C491" s="5"/>
    </row>
    <row r="492" spans="1:3" ht="12.75" customHeight="1" x14ac:dyDescent="0.2">
      <c r="A492" s="108"/>
      <c r="C492" s="5"/>
    </row>
    <row r="493" spans="1:3" ht="12.75" customHeight="1" x14ac:dyDescent="0.2">
      <c r="A493" s="108"/>
      <c r="C493" s="5"/>
    </row>
    <row r="494" spans="1:3" ht="12.75" customHeight="1" x14ac:dyDescent="0.2">
      <c r="A494" s="108"/>
      <c r="C494" s="5"/>
    </row>
    <row r="495" spans="1:3" ht="12.75" customHeight="1" x14ac:dyDescent="0.2">
      <c r="A495" s="108"/>
      <c r="C495" s="5"/>
    </row>
    <row r="496" spans="1:3" ht="12.75" customHeight="1" x14ac:dyDescent="0.2">
      <c r="A496" s="108"/>
      <c r="C496" s="5"/>
    </row>
    <row r="497" spans="1:3" ht="12.75" customHeight="1" x14ac:dyDescent="0.2">
      <c r="A497" s="108"/>
      <c r="C497" s="5"/>
    </row>
    <row r="498" spans="1:3" ht="12.75" customHeight="1" x14ac:dyDescent="0.2">
      <c r="A498" s="108"/>
      <c r="C498" s="5"/>
    </row>
    <row r="499" spans="1:3" ht="12.75" customHeight="1" x14ac:dyDescent="0.2">
      <c r="A499" s="108"/>
      <c r="C499" s="5"/>
    </row>
    <row r="500" spans="1:3" ht="12.75" customHeight="1" x14ac:dyDescent="0.2">
      <c r="A500" s="108"/>
      <c r="C500" s="5"/>
    </row>
    <row r="501" spans="1:3" ht="12.75" customHeight="1" x14ac:dyDescent="0.2">
      <c r="A501" s="108"/>
      <c r="C501" s="5"/>
    </row>
    <row r="502" spans="1:3" ht="12.75" customHeight="1" x14ac:dyDescent="0.2">
      <c r="A502" s="108"/>
      <c r="C502" s="5"/>
    </row>
    <row r="503" spans="1:3" ht="12.75" customHeight="1" x14ac:dyDescent="0.2">
      <c r="A503" s="108"/>
      <c r="C503" s="5"/>
    </row>
    <row r="504" spans="1:3" ht="12.75" customHeight="1" x14ac:dyDescent="0.2">
      <c r="A504" s="108"/>
      <c r="C504" s="5"/>
    </row>
    <row r="505" spans="1:3" ht="12.75" customHeight="1" x14ac:dyDescent="0.2">
      <c r="A505" s="108"/>
      <c r="C505" s="5"/>
    </row>
    <row r="506" spans="1:3" ht="12.75" customHeight="1" x14ac:dyDescent="0.2">
      <c r="A506" s="108"/>
      <c r="C506" s="5"/>
    </row>
    <row r="507" spans="1:3" ht="12.75" customHeight="1" x14ac:dyDescent="0.2">
      <c r="A507" s="108"/>
      <c r="C507" s="5"/>
    </row>
    <row r="508" spans="1:3" ht="12.75" customHeight="1" x14ac:dyDescent="0.2">
      <c r="A508" s="108"/>
      <c r="C508" s="5"/>
    </row>
    <row r="509" spans="1:3" ht="12.75" customHeight="1" x14ac:dyDescent="0.2">
      <c r="A509" s="108"/>
      <c r="C509" s="5"/>
    </row>
    <row r="510" spans="1:3" ht="12.75" customHeight="1" x14ac:dyDescent="0.2">
      <c r="A510" s="108"/>
      <c r="C510" s="5"/>
    </row>
    <row r="511" spans="1:3" ht="12.75" customHeight="1" x14ac:dyDescent="0.2">
      <c r="A511" s="108"/>
      <c r="C511" s="5"/>
    </row>
    <row r="512" spans="1:3" ht="12.75" customHeight="1" x14ac:dyDescent="0.2">
      <c r="A512" s="108"/>
      <c r="C512" s="5"/>
    </row>
    <row r="513" spans="1:3" ht="12.75" customHeight="1" x14ac:dyDescent="0.2">
      <c r="A513" s="108"/>
      <c r="C513" s="5"/>
    </row>
    <row r="514" spans="1:3" ht="12.75" customHeight="1" x14ac:dyDescent="0.2">
      <c r="A514" s="108"/>
      <c r="C514" s="5"/>
    </row>
    <row r="515" spans="1:3" ht="12.75" customHeight="1" x14ac:dyDescent="0.2">
      <c r="A515" s="108"/>
      <c r="C515" s="5"/>
    </row>
    <row r="516" spans="1:3" ht="12.75" customHeight="1" x14ac:dyDescent="0.2">
      <c r="A516" s="108"/>
      <c r="C516" s="5"/>
    </row>
    <row r="517" spans="1:3" ht="12.75" customHeight="1" x14ac:dyDescent="0.2">
      <c r="A517" s="108"/>
      <c r="C517" s="5"/>
    </row>
    <row r="518" spans="1:3" ht="12.75" customHeight="1" x14ac:dyDescent="0.2">
      <c r="A518" s="108"/>
      <c r="C518" s="5"/>
    </row>
    <row r="519" spans="1:3" ht="12.75" customHeight="1" x14ac:dyDescent="0.2">
      <c r="A519" s="108"/>
      <c r="C519" s="5"/>
    </row>
    <row r="520" spans="1:3" ht="12.75" customHeight="1" x14ac:dyDescent="0.2">
      <c r="A520" s="108"/>
      <c r="C520" s="5"/>
    </row>
    <row r="521" spans="1:3" ht="12.75" customHeight="1" x14ac:dyDescent="0.2">
      <c r="A521" s="108"/>
      <c r="C521" s="5"/>
    </row>
    <row r="522" spans="1:3" ht="12.75" customHeight="1" x14ac:dyDescent="0.2">
      <c r="A522" s="108"/>
      <c r="C522" s="5"/>
    </row>
    <row r="523" spans="1:3" ht="12.75" customHeight="1" x14ac:dyDescent="0.2">
      <c r="A523" s="108"/>
      <c r="C523" s="5"/>
    </row>
    <row r="524" spans="1:3" ht="12.75" customHeight="1" x14ac:dyDescent="0.2">
      <c r="A524" s="108"/>
      <c r="C524" s="5"/>
    </row>
    <row r="525" spans="1:3" ht="12.75" customHeight="1" x14ac:dyDescent="0.2">
      <c r="A525" s="108"/>
      <c r="C525" s="5"/>
    </row>
    <row r="526" spans="1:3" ht="12.75" customHeight="1" x14ac:dyDescent="0.2">
      <c r="A526" s="108"/>
      <c r="C526" s="5"/>
    </row>
    <row r="527" spans="1:3" ht="12.75" customHeight="1" x14ac:dyDescent="0.2">
      <c r="A527" s="108"/>
      <c r="C527" s="5"/>
    </row>
    <row r="528" spans="1:3" ht="12.75" customHeight="1" x14ac:dyDescent="0.2">
      <c r="A528" s="108"/>
      <c r="C528" s="5"/>
    </row>
    <row r="529" spans="1:3" ht="12.75" customHeight="1" x14ac:dyDescent="0.2">
      <c r="A529" s="108"/>
      <c r="C529" s="5"/>
    </row>
    <row r="530" spans="1:3" ht="12.75" customHeight="1" x14ac:dyDescent="0.2">
      <c r="A530" s="108"/>
      <c r="C530" s="5"/>
    </row>
    <row r="531" spans="1:3" ht="12.75" customHeight="1" x14ac:dyDescent="0.2">
      <c r="A531" s="108"/>
      <c r="C531" s="5"/>
    </row>
    <row r="532" spans="1:3" ht="12.75" customHeight="1" x14ac:dyDescent="0.2">
      <c r="A532" s="108"/>
      <c r="C532" s="5"/>
    </row>
    <row r="533" spans="1:3" ht="12.75" customHeight="1" x14ac:dyDescent="0.2">
      <c r="A533" s="108"/>
      <c r="C533" s="5"/>
    </row>
    <row r="534" spans="1:3" ht="12.75" customHeight="1" x14ac:dyDescent="0.2">
      <c r="A534" s="108"/>
      <c r="C534" s="5"/>
    </row>
    <row r="535" spans="1:3" ht="12.75" customHeight="1" x14ac:dyDescent="0.2">
      <c r="A535" s="108"/>
      <c r="C535" s="5"/>
    </row>
    <row r="536" spans="1:3" ht="12.75" customHeight="1" x14ac:dyDescent="0.2">
      <c r="A536" s="108"/>
      <c r="C536" s="5"/>
    </row>
    <row r="537" spans="1:3" ht="12.75" customHeight="1" x14ac:dyDescent="0.2">
      <c r="A537" s="108"/>
      <c r="C537" s="5"/>
    </row>
    <row r="538" spans="1:3" ht="12.75" customHeight="1" x14ac:dyDescent="0.2">
      <c r="A538" s="108"/>
      <c r="C538" s="5"/>
    </row>
    <row r="539" spans="1:3" ht="12.75" customHeight="1" x14ac:dyDescent="0.2">
      <c r="A539" s="108"/>
      <c r="C539" s="5"/>
    </row>
    <row r="540" spans="1:3" ht="12.75" customHeight="1" x14ac:dyDescent="0.2">
      <c r="A540" s="108"/>
      <c r="C540" s="5"/>
    </row>
    <row r="541" spans="1:3" ht="12.75" customHeight="1" x14ac:dyDescent="0.2">
      <c r="A541" s="108"/>
      <c r="C541" s="5"/>
    </row>
    <row r="542" spans="1:3" ht="12.75" customHeight="1" x14ac:dyDescent="0.2">
      <c r="A542" s="108"/>
      <c r="C542" s="5"/>
    </row>
    <row r="543" spans="1:3" ht="12.75" customHeight="1" x14ac:dyDescent="0.2">
      <c r="A543" s="108"/>
      <c r="C543" s="5"/>
    </row>
    <row r="544" spans="1:3" ht="12.75" customHeight="1" x14ac:dyDescent="0.2">
      <c r="A544" s="108"/>
      <c r="C544" s="5"/>
    </row>
    <row r="545" spans="1:3" ht="12.75" customHeight="1" x14ac:dyDescent="0.2">
      <c r="A545" s="108"/>
      <c r="C545" s="5"/>
    </row>
    <row r="546" spans="1:3" ht="12.75" customHeight="1" x14ac:dyDescent="0.2">
      <c r="A546" s="108"/>
      <c r="C546" s="5"/>
    </row>
    <row r="547" spans="1:3" ht="12.75" customHeight="1" x14ac:dyDescent="0.2">
      <c r="A547" s="108"/>
      <c r="C547" s="5"/>
    </row>
    <row r="548" spans="1:3" ht="12.75" customHeight="1" x14ac:dyDescent="0.2">
      <c r="A548" s="108"/>
      <c r="C548" s="5"/>
    </row>
    <row r="549" spans="1:3" ht="12.75" customHeight="1" x14ac:dyDescent="0.2">
      <c r="A549" s="108"/>
      <c r="C549" s="5"/>
    </row>
    <row r="550" spans="1:3" ht="12.75" customHeight="1" x14ac:dyDescent="0.2">
      <c r="A550" s="108"/>
      <c r="C550" s="5"/>
    </row>
    <row r="551" spans="1:3" ht="12.75" customHeight="1" x14ac:dyDescent="0.2">
      <c r="A551" s="108"/>
      <c r="C551" s="5"/>
    </row>
    <row r="552" spans="1:3" ht="12.75" customHeight="1" x14ac:dyDescent="0.2">
      <c r="A552" s="108"/>
      <c r="C552" s="5"/>
    </row>
    <row r="553" spans="1:3" ht="12.75" customHeight="1" x14ac:dyDescent="0.2">
      <c r="A553" s="108"/>
      <c r="C553" s="5"/>
    </row>
    <row r="554" spans="1:3" ht="12.75" customHeight="1" x14ac:dyDescent="0.2">
      <c r="A554" s="108"/>
      <c r="C554" s="5"/>
    </row>
    <row r="555" spans="1:3" ht="12.75" customHeight="1" x14ac:dyDescent="0.2">
      <c r="A555" s="108"/>
      <c r="C555" s="5"/>
    </row>
    <row r="556" spans="1:3" ht="12.75" customHeight="1" x14ac:dyDescent="0.2">
      <c r="A556" s="108"/>
      <c r="C556" s="5"/>
    </row>
    <row r="557" spans="1:3" ht="12.75" customHeight="1" x14ac:dyDescent="0.2">
      <c r="A557" s="108"/>
      <c r="C557" s="5"/>
    </row>
    <row r="558" spans="1:3" ht="12.75" customHeight="1" x14ac:dyDescent="0.2">
      <c r="A558" s="108"/>
      <c r="C558" s="5"/>
    </row>
    <row r="559" spans="1:3" ht="12.75" customHeight="1" x14ac:dyDescent="0.2">
      <c r="A559" s="108"/>
      <c r="C559" s="5"/>
    </row>
    <row r="560" spans="1:3" ht="12.75" customHeight="1" x14ac:dyDescent="0.2">
      <c r="A560" s="108"/>
      <c r="C560" s="5"/>
    </row>
    <row r="561" spans="1:3" ht="12.75" customHeight="1" x14ac:dyDescent="0.2">
      <c r="A561" s="108"/>
      <c r="C561" s="5"/>
    </row>
    <row r="562" spans="1:3" ht="12.75" customHeight="1" x14ac:dyDescent="0.2">
      <c r="A562" s="108"/>
      <c r="C562" s="5"/>
    </row>
    <row r="563" spans="1:3" ht="12.75" customHeight="1" x14ac:dyDescent="0.2">
      <c r="A563" s="108"/>
      <c r="C563" s="5"/>
    </row>
    <row r="564" spans="1:3" ht="12.75" customHeight="1" x14ac:dyDescent="0.2">
      <c r="A564" s="108"/>
      <c r="C564" s="5"/>
    </row>
    <row r="565" spans="1:3" ht="12.75" customHeight="1" x14ac:dyDescent="0.2">
      <c r="A565" s="108"/>
      <c r="C565" s="5"/>
    </row>
    <row r="566" spans="1:3" ht="12.75" customHeight="1" x14ac:dyDescent="0.2">
      <c r="A566" s="108"/>
      <c r="C566" s="5"/>
    </row>
    <row r="567" spans="1:3" ht="12.75" customHeight="1" x14ac:dyDescent="0.2">
      <c r="A567" s="108"/>
      <c r="C567" s="5"/>
    </row>
    <row r="568" spans="1:3" ht="12.75" customHeight="1" x14ac:dyDescent="0.2">
      <c r="A568" s="108"/>
      <c r="C568" s="5"/>
    </row>
    <row r="569" spans="1:3" ht="12.75" customHeight="1" x14ac:dyDescent="0.2">
      <c r="A569" s="108"/>
      <c r="C569" s="5"/>
    </row>
    <row r="570" spans="1:3" ht="12.75" customHeight="1" x14ac:dyDescent="0.2">
      <c r="A570" s="108"/>
      <c r="C570" s="5"/>
    </row>
    <row r="571" spans="1:3" ht="12.75" customHeight="1" x14ac:dyDescent="0.2">
      <c r="A571" s="108"/>
      <c r="C571" s="5"/>
    </row>
    <row r="572" spans="1:3" ht="12.75" customHeight="1" x14ac:dyDescent="0.2">
      <c r="A572" s="108"/>
      <c r="C572" s="5"/>
    </row>
    <row r="573" spans="1:3" ht="12.75" customHeight="1" x14ac:dyDescent="0.2">
      <c r="A573" s="108"/>
      <c r="C573" s="5"/>
    </row>
    <row r="574" spans="1:3" ht="12.75" customHeight="1" x14ac:dyDescent="0.2">
      <c r="A574" s="108"/>
      <c r="C574" s="5"/>
    </row>
    <row r="575" spans="1:3" ht="12.75" customHeight="1" x14ac:dyDescent="0.2">
      <c r="A575" s="108"/>
      <c r="C575" s="5"/>
    </row>
    <row r="576" spans="1:3" ht="12.75" customHeight="1" x14ac:dyDescent="0.2">
      <c r="A576" s="108"/>
      <c r="C576" s="5"/>
    </row>
    <row r="577" spans="1:3" ht="12.75" customHeight="1" x14ac:dyDescent="0.2">
      <c r="A577" s="108"/>
      <c r="C577" s="5"/>
    </row>
    <row r="578" spans="1:3" ht="12.75" customHeight="1" x14ac:dyDescent="0.2">
      <c r="A578" s="108"/>
      <c r="C578" s="5"/>
    </row>
    <row r="579" spans="1:3" ht="12.75" customHeight="1" x14ac:dyDescent="0.2">
      <c r="A579" s="108"/>
      <c r="C579" s="5"/>
    </row>
    <row r="580" spans="1:3" ht="12.75" customHeight="1" x14ac:dyDescent="0.2">
      <c r="A580" s="108"/>
      <c r="C580" s="5"/>
    </row>
    <row r="581" spans="1:3" ht="12.75" customHeight="1" x14ac:dyDescent="0.2">
      <c r="A581" s="108"/>
      <c r="C581" s="5"/>
    </row>
    <row r="582" spans="1:3" ht="12.75" customHeight="1" x14ac:dyDescent="0.2">
      <c r="A582" s="108"/>
      <c r="C582" s="5"/>
    </row>
    <row r="583" spans="1:3" ht="12.75" customHeight="1" x14ac:dyDescent="0.2">
      <c r="A583" s="108"/>
      <c r="C583" s="5"/>
    </row>
    <row r="584" spans="1:3" ht="12.75" customHeight="1" x14ac:dyDescent="0.2">
      <c r="A584" s="108"/>
      <c r="C584" s="5"/>
    </row>
    <row r="585" spans="1:3" ht="12.75" customHeight="1" x14ac:dyDescent="0.2">
      <c r="A585" s="108"/>
      <c r="C585" s="5"/>
    </row>
    <row r="586" spans="1:3" ht="12.75" customHeight="1" x14ac:dyDescent="0.2">
      <c r="A586" s="108"/>
      <c r="C586" s="5"/>
    </row>
    <row r="587" spans="1:3" ht="12.75" customHeight="1" x14ac:dyDescent="0.2">
      <c r="A587" s="108"/>
      <c r="C587" s="5"/>
    </row>
    <row r="588" spans="1:3" ht="12.75" customHeight="1" x14ac:dyDescent="0.2">
      <c r="A588" s="108"/>
      <c r="C588" s="5"/>
    </row>
    <row r="589" spans="1:3" ht="12.75" customHeight="1" x14ac:dyDescent="0.2">
      <c r="A589" s="108"/>
      <c r="C589" s="5"/>
    </row>
    <row r="590" spans="1:3" ht="12.75" customHeight="1" x14ac:dyDescent="0.2">
      <c r="A590" s="108"/>
      <c r="C590" s="5"/>
    </row>
    <row r="591" spans="1:3" ht="12.75" customHeight="1" x14ac:dyDescent="0.2">
      <c r="A591" s="108"/>
      <c r="C591" s="5"/>
    </row>
    <row r="592" spans="1:3" ht="12.75" customHeight="1" x14ac:dyDescent="0.2">
      <c r="A592" s="108"/>
      <c r="C592" s="5"/>
    </row>
    <row r="593" spans="1:3" ht="12.75" customHeight="1" x14ac:dyDescent="0.2">
      <c r="A593" s="108"/>
      <c r="C593" s="5"/>
    </row>
    <row r="594" spans="1:3" ht="12.75" customHeight="1" x14ac:dyDescent="0.2">
      <c r="A594" s="108"/>
      <c r="C594" s="5"/>
    </row>
    <row r="595" spans="1:3" ht="12.75" customHeight="1" x14ac:dyDescent="0.2">
      <c r="A595" s="108"/>
      <c r="C595" s="5"/>
    </row>
    <row r="596" spans="1:3" ht="12.75" customHeight="1" x14ac:dyDescent="0.2">
      <c r="A596" s="108"/>
      <c r="C596" s="5"/>
    </row>
    <row r="597" spans="1:3" ht="12.75" customHeight="1" x14ac:dyDescent="0.2">
      <c r="A597" s="108"/>
      <c r="C597" s="5"/>
    </row>
    <row r="598" spans="1:3" ht="12.75" customHeight="1" x14ac:dyDescent="0.2">
      <c r="A598" s="108"/>
      <c r="C598" s="5"/>
    </row>
    <row r="599" spans="1:3" ht="12.75" customHeight="1" x14ac:dyDescent="0.2">
      <c r="A599" s="108"/>
      <c r="C599" s="5"/>
    </row>
    <row r="600" spans="1:3" ht="12.75" customHeight="1" x14ac:dyDescent="0.2">
      <c r="A600" s="108"/>
      <c r="C600" s="5"/>
    </row>
    <row r="601" spans="1:3" ht="12.75" customHeight="1" x14ac:dyDescent="0.2">
      <c r="A601" s="108"/>
      <c r="C601" s="5"/>
    </row>
    <row r="602" spans="1:3" ht="12.75" customHeight="1" x14ac:dyDescent="0.2">
      <c r="A602" s="108"/>
      <c r="C602" s="5"/>
    </row>
    <row r="603" spans="1:3" ht="12.75" customHeight="1" x14ac:dyDescent="0.2">
      <c r="A603" s="108"/>
      <c r="C603" s="5"/>
    </row>
    <row r="604" spans="1:3" ht="12.75" customHeight="1" x14ac:dyDescent="0.2">
      <c r="A604" s="108"/>
      <c r="C604" s="5"/>
    </row>
    <row r="605" spans="1:3" ht="12.75" customHeight="1" x14ac:dyDescent="0.2">
      <c r="A605" s="108"/>
      <c r="C605" s="5"/>
    </row>
    <row r="606" spans="1:3" ht="12.75" customHeight="1" x14ac:dyDescent="0.2">
      <c r="A606" s="108"/>
      <c r="C606" s="5"/>
    </row>
    <row r="607" spans="1:3" ht="12.75" customHeight="1" x14ac:dyDescent="0.2">
      <c r="A607" s="108"/>
      <c r="C607" s="5"/>
    </row>
    <row r="608" spans="1:3" ht="12.75" customHeight="1" x14ac:dyDescent="0.2">
      <c r="A608" s="108"/>
      <c r="C608" s="5"/>
    </row>
    <row r="609" spans="1:3" ht="12.75" customHeight="1" x14ac:dyDescent="0.2">
      <c r="A609" s="108"/>
      <c r="C609" s="5"/>
    </row>
    <row r="610" spans="1:3" ht="12.75" customHeight="1" x14ac:dyDescent="0.2">
      <c r="A610" s="108"/>
      <c r="C610" s="5"/>
    </row>
    <row r="611" spans="1:3" ht="12.75" customHeight="1" x14ac:dyDescent="0.2">
      <c r="A611" s="108"/>
      <c r="C611" s="5"/>
    </row>
    <row r="612" spans="1:3" ht="12.75" customHeight="1" x14ac:dyDescent="0.2">
      <c r="A612" s="108"/>
      <c r="C612" s="5"/>
    </row>
    <row r="613" spans="1:3" ht="12.75" customHeight="1" x14ac:dyDescent="0.2">
      <c r="A613" s="108"/>
      <c r="C613" s="5"/>
    </row>
    <row r="614" spans="1:3" ht="12.75" customHeight="1" x14ac:dyDescent="0.2">
      <c r="A614" s="108"/>
      <c r="C614" s="5"/>
    </row>
    <row r="615" spans="1:3" ht="12.75" customHeight="1" x14ac:dyDescent="0.2">
      <c r="A615" s="108"/>
      <c r="C615" s="5"/>
    </row>
    <row r="616" spans="1:3" ht="12.75" customHeight="1" x14ac:dyDescent="0.2">
      <c r="A616" s="108"/>
      <c r="C616" s="5"/>
    </row>
    <row r="617" spans="1:3" ht="12.75" customHeight="1" x14ac:dyDescent="0.2">
      <c r="A617" s="108"/>
      <c r="C617" s="5"/>
    </row>
    <row r="618" spans="1:3" ht="12.75" customHeight="1" x14ac:dyDescent="0.2">
      <c r="A618" s="108"/>
      <c r="C618" s="5"/>
    </row>
    <row r="619" spans="1:3" ht="12.75" customHeight="1" x14ac:dyDescent="0.2">
      <c r="A619" s="108"/>
      <c r="C619" s="5"/>
    </row>
    <row r="620" spans="1:3" ht="12.75" customHeight="1" x14ac:dyDescent="0.2">
      <c r="A620" s="108"/>
      <c r="C620" s="5"/>
    </row>
    <row r="621" spans="1:3" ht="12.75" customHeight="1" x14ac:dyDescent="0.2">
      <c r="A621" s="108"/>
      <c r="C621" s="5"/>
    </row>
    <row r="622" spans="1:3" ht="12.75" customHeight="1" x14ac:dyDescent="0.2">
      <c r="A622" s="108"/>
      <c r="C622" s="5"/>
    </row>
    <row r="623" spans="1:3" ht="12.75" customHeight="1" x14ac:dyDescent="0.2">
      <c r="A623" s="108"/>
      <c r="C623" s="5"/>
    </row>
    <row r="624" spans="1:3" ht="12.75" customHeight="1" x14ac:dyDescent="0.2">
      <c r="A624" s="108"/>
      <c r="C624" s="5"/>
    </row>
    <row r="625" spans="1:3" ht="12.75" customHeight="1" x14ac:dyDescent="0.2">
      <c r="A625" s="108"/>
      <c r="C625" s="5"/>
    </row>
    <row r="626" spans="1:3" ht="12.75" customHeight="1" x14ac:dyDescent="0.2">
      <c r="A626" s="108"/>
      <c r="C626" s="5"/>
    </row>
    <row r="627" spans="1:3" ht="12.75" customHeight="1" x14ac:dyDescent="0.2">
      <c r="A627" s="108"/>
      <c r="C627" s="5"/>
    </row>
    <row r="628" spans="1:3" ht="12.75" customHeight="1" x14ac:dyDescent="0.2">
      <c r="A628" s="108"/>
      <c r="C628" s="5"/>
    </row>
    <row r="629" spans="1:3" ht="12.75" customHeight="1" x14ac:dyDescent="0.2">
      <c r="A629" s="108"/>
      <c r="C629" s="5"/>
    </row>
    <row r="630" spans="1:3" ht="12.75" customHeight="1" x14ac:dyDescent="0.2">
      <c r="A630" s="108"/>
      <c r="C630" s="5"/>
    </row>
    <row r="631" spans="1:3" ht="12.75" customHeight="1" x14ac:dyDescent="0.2">
      <c r="A631" s="108"/>
      <c r="C631" s="5"/>
    </row>
    <row r="632" spans="1:3" ht="12.75" customHeight="1" x14ac:dyDescent="0.2">
      <c r="A632" s="108"/>
      <c r="C632" s="5"/>
    </row>
    <row r="633" spans="1:3" ht="12.75" customHeight="1" x14ac:dyDescent="0.2">
      <c r="A633" s="108"/>
      <c r="C633" s="5"/>
    </row>
    <row r="634" spans="1:3" ht="12.75" customHeight="1" x14ac:dyDescent="0.2">
      <c r="A634" s="108"/>
      <c r="C634" s="5"/>
    </row>
    <row r="635" spans="1:3" ht="12.75" customHeight="1" x14ac:dyDescent="0.2">
      <c r="A635" s="108"/>
      <c r="C635" s="5"/>
    </row>
    <row r="636" spans="1:3" ht="12.75" customHeight="1" x14ac:dyDescent="0.2">
      <c r="A636" s="108"/>
      <c r="C636" s="5"/>
    </row>
    <row r="637" spans="1:3" ht="12.75" customHeight="1" x14ac:dyDescent="0.2">
      <c r="A637" s="108"/>
      <c r="C637" s="5"/>
    </row>
    <row r="638" spans="1:3" ht="12.75" customHeight="1" x14ac:dyDescent="0.2">
      <c r="A638" s="108"/>
      <c r="C638" s="5"/>
    </row>
    <row r="639" spans="1:3" ht="12.75" customHeight="1" x14ac:dyDescent="0.2">
      <c r="A639" s="108"/>
      <c r="C639" s="5"/>
    </row>
    <row r="640" spans="1:3" ht="12.75" customHeight="1" x14ac:dyDescent="0.2">
      <c r="A640" s="108"/>
      <c r="C640" s="5"/>
    </row>
    <row r="641" spans="1:3" ht="12.75" customHeight="1" x14ac:dyDescent="0.2">
      <c r="A641" s="108"/>
      <c r="C641" s="5"/>
    </row>
    <row r="642" spans="1:3" ht="12.75" customHeight="1" x14ac:dyDescent="0.2">
      <c r="A642" s="108"/>
      <c r="C642" s="5"/>
    </row>
    <row r="643" spans="1:3" ht="12.75" customHeight="1" x14ac:dyDescent="0.2">
      <c r="A643" s="108"/>
      <c r="C643" s="5"/>
    </row>
    <row r="644" spans="1:3" ht="12.75" customHeight="1" x14ac:dyDescent="0.2">
      <c r="A644" s="108"/>
      <c r="C644" s="5"/>
    </row>
    <row r="645" spans="1:3" ht="12.75" customHeight="1" x14ac:dyDescent="0.2">
      <c r="A645" s="108"/>
      <c r="C645" s="5"/>
    </row>
    <row r="646" spans="1:3" ht="12.75" customHeight="1" x14ac:dyDescent="0.2">
      <c r="A646" s="108"/>
      <c r="C646" s="5"/>
    </row>
    <row r="647" spans="1:3" ht="12.75" customHeight="1" x14ac:dyDescent="0.2">
      <c r="A647" s="108"/>
      <c r="C647" s="5"/>
    </row>
    <row r="648" spans="1:3" ht="12.75" customHeight="1" x14ac:dyDescent="0.2">
      <c r="A648" s="108"/>
      <c r="C648" s="5"/>
    </row>
    <row r="649" spans="1:3" ht="12.75" customHeight="1" x14ac:dyDescent="0.2">
      <c r="A649" s="108"/>
      <c r="C649" s="5"/>
    </row>
    <row r="650" spans="1:3" ht="12.75" customHeight="1" x14ac:dyDescent="0.2">
      <c r="A650" s="108"/>
      <c r="C650" s="5"/>
    </row>
    <row r="651" spans="1:3" ht="12.75" customHeight="1" x14ac:dyDescent="0.2">
      <c r="A651" s="108"/>
      <c r="C651" s="5"/>
    </row>
    <row r="652" spans="1:3" ht="12.75" customHeight="1" x14ac:dyDescent="0.2">
      <c r="A652" s="108"/>
      <c r="C652" s="5"/>
    </row>
    <row r="653" spans="1:3" ht="12.75" customHeight="1" x14ac:dyDescent="0.2">
      <c r="A653" s="108"/>
      <c r="C653" s="5"/>
    </row>
    <row r="654" spans="1:3" ht="12.75" customHeight="1" x14ac:dyDescent="0.2">
      <c r="A654" s="108"/>
      <c r="C654" s="5"/>
    </row>
    <row r="655" spans="1:3" ht="12.75" customHeight="1" x14ac:dyDescent="0.2">
      <c r="A655" s="108"/>
      <c r="C655" s="5"/>
    </row>
    <row r="656" spans="1:3" ht="12.75" customHeight="1" x14ac:dyDescent="0.2">
      <c r="A656" s="108"/>
      <c r="C656" s="5"/>
    </row>
    <row r="657" spans="1:3" ht="12.75" customHeight="1" x14ac:dyDescent="0.2">
      <c r="A657" s="108"/>
      <c r="C657" s="5"/>
    </row>
    <row r="658" spans="1:3" ht="12.75" customHeight="1" x14ac:dyDescent="0.2">
      <c r="A658" s="108"/>
      <c r="C658" s="5"/>
    </row>
    <row r="659" spans="1:3" ht="12.75" customHeight="1" x14ac:dyDescent="0.2">
      <c r="A659" s="108"/>
      <c r="C659" s="5"/>
    </row>
    <row r="660" spans="1:3" ht="12.75" customHeight="1" x14ac:dyDescent="0.2">
      <c r="A660" s="108"/>
      <c r="C660" s="5"/>
    </row>
    <row r="661" spans="1:3" ht="12.75" customHeight="1" x14ac:dyDescent="0.2">
      <c r="A661" s="108"/>
      <c r="C661" s="5"/>
    </row>
    <row r="662" spans="1:3" ht="12.75" customHeight="1" x14ac:dyDescent="0.2">
      <c r="A662" s="108"/>
      <c r="C662" s="5"/>
    </row>
    <row r="663" spans="1:3" ht="12.75" customHeight="1" x14ac:dyDescent="0.2">
      <c r="A663" s="108"/>
      <c r="C663" s="5"/>
    </row>
    <row r="664" spans="1:3" ht="12.75" customHeight="1" x14ac:dyDescent="0.2">
      <c r="A664" s="108"/>
      <c r="C664" s="5"/>
    </row>
    <row r="665" spans="1:3" ht="12.75" customHeight="1" x14ac:dyDescent="0.2">
      <c r="A665" s="108"/>
      <c r="C665" s="5"/>
    </row>
    <row r="666" spans="1:3" ht="12.75" customHeight="1" x14ac:dyDescent="0.2">
      <c r="A666" s="108"/>
      <c r="C666" s="5"/>
    </row>
    <row r="667" spans="1:3" ht="12.75" customHeight="1" x14ac:dyDescent="0.2">
      <c r="A667" s="108"/>
      <c r="C667" s="5"/>
    </row>
    <row r="668" spans="1:3" ht="12.75" customHeight="1" x14ac:dyDescent="0.2">
      <c r="A668" s="108"/>
      <c r="C668" s="5"/>
    </row>
    <row r="669" spans="1:3" ht="12.75" customHeight="1" x14ac:dyDescent="0.2">
      <c r="A669" s="108"/>
      <c r="C669" s="5"/>
    </row>
    <row r="670" spans="1:3" ht="12.75" customHeight="1" x14ac:dyDescent="0.2">
      <c r="A670" s="108"/>
      <c r="C670" s="5"/>
    </row>
    <row r="671" spans="1:3" ht="12.75" customHeight="1" x14ac:dyDescent="0.2">
      <c r="A671" s="108"/>
      <c r="C671" s="5"/>
    </row>
    <row r="672" spans="1:3" ht="12.75" customHeight="1" x14ac:dyDescent="0.2">
      <c r="A672" s="108"/>
      <c r="C672" s="5"/>
    </row>
    <row r="673" spans="1:3" ht="12.75" customHeight="1" x14ac:dyDescent="0.2">
      <c r="A673" s="108"/>
      <c r="C673" s="5"/>
    </row>
    <row r="674" spans="1:3" ht="12.75" customHeight="1" x14ac:dyDescent="0.2">
      <c r="A674" s="108"/>
      <c r="C674" s="5"/>
    </row>
    <row r="675" spans="1:3" ht="12.75" customHeight="1" x14ac:dyDescent="0.2">
      <c r="A675" s="108"/>
      <c r="C675" s="5"/>
    </row>
    <row r="676" spans="1:3" ht="12.75" customHeight="1" x14ac:dyDescent="0.2">
      <c r="A676" s="108"/>
      <c r="C676" s="5"/>
    </row>
    <row r="677" spans="1:3" ht="12.75" customHeight="1" x14ac:dyDescent="0.2">
      <c r="A677" s="108"/>
      <c r="C677" s="5"/>
    </row>
    <row r="678" spans="1:3" ht="12.75" customHeight="1" x14ac:dyDescent="0.2">
      <c r="A678" s="108"/>
      <c r="C678" s="5"/>
    </row>
    <row r="679" spans="1:3" ht="12.75" customHeight="1" x14ac:dyDescent="0.2">
      <c r="A679" s="108"/>
      <c r="C679" s="5"/>
    </row>
    <row r="680" spans="1:3" ht="12.75" customHeight="1" x14ac:dyDescent="0.2">
      <c r="A680" s="108"/>
      <c r="C680" s="5"/>
    </row>
    <row r="681" spans="1:3" ht="12.75" customHeight="1" x14ac:dyDescent="0.2">
      <c r="A681" s="108"/>
      <c r="C681" s="5"/>
    </row>
    <row r="682" spans="1:3" ht="12.75" customHeight="1" x14ac:dyDescent="0.2">
      <c r="A682" s="108"/>
      <c r="C682" s="5"/>
    </row>
    <row r="683" spans="1:3" ht="12.75" customHeight="1" x14ac:dyDescent="0.2">
      <c r="A683" s="108"/>
      <c r="C683" s="5"/>
    </row>
    <row r="684" spans="1:3" ht="12.75" customHeight="1" x14ac:dyDescent="0.2">
      <c r="A684" s="108"/>
      <c r="C684" s="5"/>
    </row>
    <row r="685" spans="1:3" ht="12.75" customHeight="1" x14ac:dyDescent="0.2">
      <c r="A685" s="108"/>
      <c r="C685" s="5"/>
    </row>
    <row r="686" spans="1:3" ht="12.75" customHeight="1" x14ac:dyDescent="0.2">
      <c r="A686" s="108"/>
      <c r="C686" s="5"/>
    </row>
    <row r="687" spans="1:3" ht="12.75" customHeight="1" x14ac:dyDescent="0.2">
      <c r="A687" s="108"/>
      <c r="C687" s="5"/>
    </row>
    <row r="688" spans="1:3" ht="12.75" customHeight="1" x14ac:dyDescent="0.2">
      <c r="A688" s="108"/>
      <c r="C688" s="5"/>
    </row>
    <row r="689" spans="1:3" ht="12.75" customHeight="1" x14ac:dyDescent="0.2">
      <c r="A689" s="108"/>
      <c r="C689" s="5"/>
    </row>
    <row r="690" spans="1:3" ht="12.75" customHeight="1" x14ac:dyDescent="0.2">
      <c r="A690" s="108"/>
      <c r="C690" s="5"/>
    </row>
    <row r="691" spans="1:3" ht="12.75" customHeight="1" x14ac:dyDescent="0.2">
      <c r="A691" s="108"/>
      <c r="C691" s="5"/>
    </row>
    <row r="692" spans="1:3" ht="12.75" customHeight="1" x14ac:dyDescent="0.2">
      <c r="A692" s="108"/>
      <c r="C692" s="5"/>
    </row>
    <row r="693" spans="1:3" ht="12.75" customHeight="1" x14ac:dyDescent="0.2">
      <c r="A693" s="108"/>
      <c r="C693" s="5"/>
    </row>
    <row r="694" spans="1:3" ht="12.75" customHeight="1" x14ac:dyDescent="0.2">
      <c r="A694" s="108"/>
      <c r="C694" s="5"/>
    </row>
    <row r="695" spans="1:3" ht="12.75" customHeight="1" x14ac:dyDescent="0.2">
      <c r="A695" s="108"/>
      <c r="C695" s="5"/>
    </row>
    <row r="696" spans="1:3" ht="12.75" customHeight="1" x14ac:dyDescent="0.2">
      <c r="A696" s="108"/>
      <c r="C696" s="5"/>
    </row>
    <row r="697" spans="1:3" ht="12.75" customHeight="1" x14ac:dyDescent="0.2">
      <c r="A697" s="108"/>
      <c r="C697" s="5"/>
    </row>
    <row r="698" spans="1:3" ht="12.75" customHeight="1" x14ac:dyDescent="0.2">
      <c r="A698" s="108"/>
      <c r="C698" s="5"/>
    </row>
    <row r="699" spans="1:3" ht="12.75" customHeight="1" x14ac:dyDescent="0.2">
      <c r="A699" s="108"/>
      <c r="C699" s="5"/>
    </row>
    <row r="700" spans="1:3" ht="12.75" customHeight="1" x14ac:dyDescent="0.2">
      <c r="A700" s="108"/>
      <c r="C700" s="5"/>
    </row>
    <row r="701" spans="1:3" ht="12.75" customHeight="1" x14ac:dyDescent="0.2">
      <c r="A701" s="108"/>
      <c r="C701" s="5"/>
    </row>
    <row r="702" spans="1:3" ht="12.75" customHeight="1" x14ac:dyDescent="0.2">
      <c r="A702" s="108"/>
      <c r="C702" s="5"/>
    </row>
    <row r="703" spans="1:3" ht="12.75" customHeight="1" x14ac:dyDescent="0.2">
      <c r="A703" s="108"/>
      <c r="C703" s="5"/>
    </row>
    <row r="704" spans="1:3" ht="12.75" customHeight="1" x14ac:dyDescent="0.2">
      <c r="A704" s="108"/>
      <c r="C704" s="5"/>
    </row>
    <row r="705" spans="1:3" ht="12.75" customHeight="1" x14ac:dyDescent="0.2">
      <c r="A705" s="108"/>
      <c r="C705" s="5"/>
    </row>
    <row r="706" spans="1:3" ht="12.75" customHeight="1" x14ac:dyDescent="0.2">
      <c r="A706" s="108"/>
      <c r="C706" s="5"/>
    </row>
    <row r="707" spans="1:3" ht="12.75" customHeight="1" x14ac:dyDescent="0.2">
      <c r="A707" s="108"/>
      <c r="C707" s="5"/>
    </row>
    <row r="708" spans="1:3" ht="12.75" customHeight="1" x14ac:dyDescent="0.2">
      <c r="A708" s="108"/>
      <c r="C708" s="5"/>
    </row>
    <row r="709" spans="1:3" ht="12.75" customHeight="1" x14ac:dyDescent="0.2">
      <c r="A709" s="108"/>
      <c r="C709" s="5"/>
    </row>
    <row r="710" spans="1:3" ht="12.75" customHeight="1" x14ac:dyDescent="0.2">
      <c r="A710" s="108"/>
      <c r="C710" s="5"/>
    </row>
    <row r="711" spans="1:3" ht="12.75" customHeight="1" x14ac:dyDescent="0.2">
      <c r="A711" s="108"/>
      <c r="C711" s="5"/>
    </row>
    <row r="712" spans="1:3" ht="12.75" customHeight="1" x14ac:dyDescent="0.2">
      <c r="A712" s="108"/>
      <c r="C712" s="5"/>
    </row>
    <row r="713" spans="1:3" ht="12.75" customHeight="1" x14ac:dyDescent="0.2">
      <c r="A713" s="108"/>
      <c r="C713" s="5"/>
    </row>
    <row r="714" spans="1:3" ht="12.75" customHeight="1" x14ac:dyDescent="0.2">
      <c r="A714" s="108"/>
      <c r="C714" s="5"/>
    </row>
    <row r="715" spans="1:3" ht="12.75" customHeight="1" x14ac:dyDescent="0.2">
      <c r="A715" s="108"/>
      <c r="C715" s="5"/>
    </row>
    <row r="716" spans="1:3" ht="12.75" customHeight="1" x14ac:dyDescent="0.2">
      <c r="A716" s="108"/>
      <c r="C716" s="5"/>
    </row>
    <row r="717" spans="1:3" ht="12.75" customHeight="1" x14ac:dyDescent="0.2">
      <c r="A717" s="108"/>
      <c r="C717" s="5"/>
    </row>
    <row r="718" spans="1:3" ht="12.75" customHeight="1" x14ac:dyDescent="0.2">
      <c r="A718" s="108"/>
      <c r="C718" s="5"/>
    </row>
    <row r="719" spans="1:3" ht="12.75" customHeight="1" x14ac:dyDescent="0.2">
      <c r="A719" s="108"/>
      <c r="C719" s="5"/>
    </row>
    <row r="720" spans="1:3" ht="12.75" customHeight="1" x14ac:dyDescent="0.2">
      <c r="A720" s="108"/>
      <c r="C720" s="5"/>
    </row>
    <row r="721" spans="1:3" ht="12.75" customHeight="1" x14ac:dyDescent="0.2">
      <c r="A721" s="108"/>
      <c r="C721" s="5"/>
    </row>
    <row r="722" spans="1:3" ht="12.75" customHeight="1" x14ac:dyDescent="0.2">
      <c r="A722" s="108"/>
      <c r="C722" s="5"/>
    </row>
    <row r="723" spans="1:3" ht="12.75" customHeight="1" x14ac:dyDescent="0.2">
      <c r="A723" s="108"/>
      <c r="C723" s="5"/>
    </row>
    <row r="724" spans="1:3" ht="12.75" customHeight="1" x14ac:dyDescent="0.2">
      <c r="A724" s="108"/>
      <c r="C724" s="5"/>
    </row>
    <row r="725" spans="1:3" ht="12.75" customHeight="1" x14ac:dyDescent="0.2">
      <c r="A725" s="108"/>
      <c r="C725" s="5"/>
    </row>
    <row r="726" spans="1:3" ht="12.75" customHeight="1" x14ac:dyDescent="0.2">
      <c r="A726" s="108"/>
      <c r="C726" s="5"/>
    </row>
    <row r="727" spans="1:3" ht="12.75" customHeight="1" x14ac:dyDescent="0.2">
      <c r="A727" s="108"/>
      <c r="C727" s="5"/>
    </row>
    <row r="728" spans="1:3" ht="12.75" customHeight="1" x14ac:dyDescent="0.2">
      <c r="A728" s="108"/>
      <c r="C728" s="5"/>
    </row>
    <row r="729" spans="1:3" ht="12.75" customHeight="1" x14ac:dyDescent="0.2">
      <c r="A729" s="108"/>
      <c r="C729" s="5"/>
    </row>
    <row r="730" spans="1:3" ht="12.75" customHeight="1" x14ac:dyDescent="0.2">
      <c r="A730" s="108"/>
      <c r="C730" s="5"/>
    </row>
    <row r="731" spans="1:3" ht="12.75" customHeight="1" x14ac:dyDescent="0.2">
      <c r="A731" s="108"/>
      <c r="C731" s="5"/>
    </row>
    <row r="732" spans="1:3" ht="12.75" customHeight="1" x14ac:dyDescent="0.2">
      <c r="A732" s="108"/>
      <c r="C732" s="5"/>
    </row>
    <row r="733" spans="1:3" ht="12.75" customHeight="1" x14ac:dyDescent="0.2">
      <c r="A733" s="108"/>
      <c r="C733" s="5"/>
    </row>
    <row r="734" spans="1:3" ht="12.75" customHeight="1" x14ac:dyDescent="0.2">
      <c r="A734" s="108"/>
      <c r="C734" s="5"/>
    </row>
    <row r="735" spans="1:3" ht="12.75" customHeight="1" x14ac:dyDescent="0.2">
      <c r="A735" s="108"/>
      <c r="C735" s="5"/>
    </row>
    <row r="736" spans="1:3" ht="12.75" customHeight="1" x14ac:dyDescent="0.2">
      <c r="A736" s="108"/>
      <c r="C736" s="5"/>
    </row>
    <row r="737" spans="1:3" ht="12.75" customHeight="1" x14ac:dyDescent="0.2">
      <c r="A737" s="108"/>
      <c r="C737" s="5"/>
    </row>
    <row r="738" spans="1:3" ht="12.75" customHeight="1" x14ac:dyDescent="0.2">
      <c r="A738" s="108"/>
      <c r="C738" s="5"/>
    </row>
    <row r="739" spans="1:3" ht="12.75" customHeight="1" x14ac:dyDescent="0.2">
      <c r="A739" s="108"/>
      <c r="C739" s="5"/>
    </row>
    <row r="740" spans="1:3" ht="12.75" customHeight="1" x14ac:dyDescent="0.2">
      <c r="A740" s="108"/>
      <c r="C740" s="5"/>
    </row>
    <row r="741" spans="1:3" ht="12.75" customHeight="1" x14ac:dyDescent="0.2">
      <c r="A741" s="108"/>
      <c r="C741" s="5"/>
    </row>
    <row r="742" spans="1:3" ht="12.75" customHeight="1" x14ac:dyDescent="0.2">
      <c r="A742" s="108"/>
      <c r="C742" s="5"/>
    </row>
    <row r="743" spans="1:3" ht="12.75" customHeight="1" x14ac:dyDescent="0.2">
      <c r="A743" s="108"/>
      <c r="C743" s="5"/>
    </row>
    <row r="744" spans="1:3" ht="12.75" customHeight="1" x14ac:dyDescent="0.2">
      <c r="A744" s="108"/>
      <c r="C744" s="5"/>
    </row>
    <row r="745" spans="1:3" ht="12.75" customHeight="1" x14ac:dyDescent="0.2">
      <c r="A745" s="108"/>
      <c r="C745" s="5"/>
    </row>
    <row r="746" spans="1:3" ht="12.75" customHeight="1" x14ac:dyDescent="0.2">
      <c r="A746" s="108"/>
      <c r="C746" s="5"/>
    </row>
    <row r="747" spans="1:3" ht="12.75" customHeight="1" x14ac:dyDescent="0.2">
      <c r="A747" s="108"/>
      <c r="C747" s="5"/>
    </row>
    <row r="748" spans="1:3" ht="12.75" customHeight="1" x14ac:dyDescent="0.2">
      <c r="A748" s="108"/>
      <c r="C748" s="5"/>
    </row>
    <row r="749" spans="1:3" ht="12.75" customHeight="1" x14ac:dyDescent="0.2">
      <c r="A749" s="108"/>
      <c r="C749" s="5"/>
    </row>
    <row r="750" spans="1:3" ht="12.75" customHeight="1" x14ac:dyDescent="0.2">
      <c r="A750" s="108"/>
      <c r="C750" s="5"/>
    </row>
    <row r="751" spans="1:3" ht="12.75" customHeight="1" x14ac:dyDescent="0.2">
      <c r="A751" s="108"/>
      <c r="C751" s="5"/>
    </row>
    <row r="752" spans="1:3" ht="12.75" customHeight="1" x14ac:dyDescent="0.2">
      <c r="A752" s="108"/>
      <c r="C752" s="5"/>
    </row>
    <row r="753" spans="1:3" ht="12.75" customHeight="1" x14ac:dyDescent="0.2">
      <c r="A753" s="108"/>
      <c r="C753" s="5"/>
    </row>
    <row r="754" spans="1:3" ht="12.75" customHeight="1" x14ac:dyDescent="0.2">
      <c r="A754" s="108"/>
      <c r="C754" s="5"/>
    </row>
    <row r="755" spans="1:3" ht="12.75" customHeight="1" x14ac:dyDescent="0.2">
      <c r="A755" s="108"/>
      <c r="C755" s="5"/>
    </row>
    <row r="756" spans="1:3" ht="12.75" customHeight="1" x14ac:dyDescent="0.2">
      <c r="A756" s="108"/>
      <c r="C756" s="5"/>
    </row>
    <row r="757" spans="1:3" ht="12.75" customHeight="1" x14ac:dyDescent="0.2">
      <c r="A757" s="108"/>
      <c r="C757" s="5"/>
    </row>
    <row r="758" spans="1:3" ht="12.75" customHeight="1" x14ac:dyDescent="0.2">
      <c r="A758" s="108"/>
      <c r="C758" s="5"/>
    </row>
    <row r="759" spans="1:3" ht="12.75" customHeight="1" x14ac:dyDescent="0.2">
      <c r="A759" s="108"/>
      <c r="C759" s="5"/>
    </row>
    <row r="760" spans="1:3" ht="12.75" customHeight="1" x14ac:dyDescent="0.2">
      <c r="A760" s="108"/>
      <c r="C760" s="5"/>
    </row>
    <row r="761" spans="1:3" ht="12.75" customHeight="1" x14ac:dyDescent="0.2">
      <c r="A761" s="108"/>
      <c r="C761" s="5"/>
    </row>
    <row r="762" spans="1:3" ht="12.75" customHeight="1" x14ac:dyDescent="0.2">
      <c r="A762" s="108"/>
      <c r="C762" s="5"/>
    </row>
    <row r="763" spans="1:3" ht="12.75" customHeight="1" x14ac:dyDescent="0.2">
      <c r="A763" s="108"/>
      <c r="C763" s="5"/>
    </row>
    <row r="764" spans="1:3" ht="12.75" customHeight="1" x14ac:dyDescent="0.2">
      <c r="A764" s="108"/>
      <c r="C764" s="5"/>
    </row>
    <row r="765" spans="1:3" ht="12.75" customHeight="1" x14ac:dyDescent="0.2">
      <c r="A765" s="108"/>
      <c r="C765" s="5"/>
    </row>
    <row r="766" spans="1:3" ht="12.75" customHeight="1" x14ac:dyDescent="0.2">
      <c r="A766" s="108"/>
      <c r="C766" s="5"/>
    </row>
    <row r="767" spans="1:3" ht="12.75" customHeight="1" x14ac:dyDescent="0.2">
      <c r="A767" s="108"/>
      <c r="C767" s="5"/>
    </row>
    <row r="768" spans="1:3" ht="12.75" customHeight="1" x14ac:dyDescent="0.2">
      <c r="A768" s="108"/>
      <c r="C768" s="5"/>
    </row>
    <row r="769" spans="1:3" ht="12.75" customHeight="1" x14ac:dyDescent="0.2">
      <c r="A769" s="108"/>
      <c r="C769" s="5"/>
    </row>
    <row r="770" spans="1:3" ht="12.75" customHeight="1" x14ac:dyDescent="0.2">
      <c r="A770" s="108"/>
      <c r="C770" s="5"/>
    </row>
    <row r="771" spans="1:3" ht="12.75" customHeight="1" x14ac:dyDescent="0.2">
      <c r="A771" s="108"/>
      <c r="C771" s="5"/>
    </row>
    <row r="772" spans="1:3" ht="12.75" customHeight="1" x14ac:dyDescent="0.2">
      <c r="A772" s="108"/>
      <c r="C772" s="5"/>
    </row>
    <row r="773" spans="1:3" ht="12.75" customHeight="1" x14ac:dyDescent="0.2">
      <c r="A773" s="108"/>
      <c r="C773" s="5"/>
    </row>
    <row r="774" spans="1:3" ht="12.75" customHeight="1" x14ac:dyDescent="0.2">
      <c r="A774" s="108"/>
      <c r="C774" s="5"/>
    </row>
    <row r="775" spans="1:3" ht="12.75" customHeight="1" x14ac:dyDescent="0.2">
      <c r="A775" s="108"/>
      <c r="C775" s="5"/>
    </row>
    <row r="776" spans="1:3" ht="12.75" customHeight="1" x14ac:dyDescent="0.2">
      <c r="A776" s="108"/>
      <c r="C776" s="5"/>
    </row>
    <row r="777" spans="1:3" ht="12.75" customHeight="1" x14ac:dyDescent="0.2">
      <c r="A777" s="108"/>
      <c r="C777" s="5"/>
    </row>
    <row r="778" spans="1:3" ht="12.75" customHeight="1" x14ac:dyDescent="0.2">
      <c r="A778" s="108"/>
      <c r="C778" s="5"/>
    </row>
    <row r="779" spans="1:3" ht="12.75" customHeight="1" x14ac:dyDescent="0.2">
      <c r="A779" s="108"/>
      <c r="C779" s="5"/>
    </row>
    <row r="780" spans="1:3" ht="12.75" customHeight="1" x14ac:dyDescent="0.2">
      <c r="A780" s="108"/>
      <c r="C780" s="5"/>
    </row>
    <row r="781" spans="1:3" ht="12.75" customHeight="1" x14ac:dyDescent="0.2">
      <c r="A781" s="108"/>
      <c r="C781" s="5"/>
    </row>
    <row r="782" spans="1:3" ht="12.75" customHeight="1" x14ac:dyDescent="0.2">
      <c r="A782" s="108"/>
      <c r="C782" s="5"/>
    </row>
    <row r="783" spans="1:3" ht="12.75" customHeight="1" x14ac:dyDescent="0.2">
      <c r="A783" s="108"/>
      <c r="C783" s="5"/>
    </row>
    <row r="784" spans="1:3" ht="12.75" customHeight="1" x14ac:dyDescent="0.2">
      <c r="A784" s="108"/>
      <c r="C784" s="5"/>
    </row>
    <row r="785" spans="1:3" ht="12.75" customHeight="1" x14ac:dyDescent="0.2">
      <c r="A785" s="108"/>
      <c r="C785" s="5"/>
    </row>
    <row r="786" spans="1:3" ht="12.75" customHeight="1" x14ac:dyDescent="0.2">
      <c r="A786" s="108"/>
      <c r="C786" s="5"/>
    </row>
    <row r="787" spans="1:3" ht="12.75" customHeight="1" x14ac:dyDescent="0.2">
      <c r="A787" s="108"/>
      <c r="C787" s="5"/>
    </row>
    <row r="788" spans="1:3" ht="12.75" customHeight="1" x14ac:dyDescent="0.2">
      <c r="A788" s="108"/>
      <c r="C788" s="5"/>
    </row>
    <row r="789" spans="1:3" ht="12.75" customHeight="1" x14ac:dyDescent="0.2">
      <c r="A789" s="108"/>
      <c r="C789" s="5"/>
    </row>
    <row r="790" spans="1:3" ht="12.75" customHeight="1" x14ac:dyDescent="0.2">
      <c r="A790" s="108"/>
      <c r="C790" s="5"/>
    </row>
    <row r="791" spans="1:3" ht="12.75" customHeight="1" x14ac:dyDescent="0.2">
      <c r="A791" s="108"/>
      <c r="C791" s="5"/>
    </row>
    <row r="792" spans="1:3" ht="12.75" customHeight="1" x14ac:dyDescent="0.2">
      <c r="A792" s="108"/>
      <c r="C792" s="5"/>
    </row>
    <row r="793" spans="1:3" ht="12.75" customHeight="1" x14ac:dyDescent="0.2">
      <c r="A793" s="108"/>
      <c r="C793" s="5"/>
    </row>
    <row r="794" spans="1:3" ht="12.75" customHeight="1" x14ac:dyDescent="0.2">
      <c r="A794" s="108"/>
      <c r="C794" s="5"/>
    </row>
    <row r="795" spans="1:3" ht="12.75" customHeight="1" x14ac:dyDescent="0.2">
      <c r="A795" s="108"/>
      <c r="C795" s="5"/>
    </row>
    <row r="796" spans="1:3" ht="12.75" customHeight="1" x14ac:dyDescent="0.2">
      <c r="A796" s="108"/>
      <c r="C796" s="5"/>
    </row>
    <row r="797" spans="1:3" ht="12.75" customHeight="1" x14ac:dyDescent="0.2">
      <c r="A797" s="108"/>
      <c r="C797" s="5"/>
    </row>
    <row r="798" spans="1:3" ht="12.75" customHeight="1" x14ac:dyDescent="0.2">
      <c r="A798" s="108"/>
      <c r="C798" s="5"/>
    </row>
    <row r="799" spans="1:3" ht="12.75" customHeight="1" x14ac:dyDescent="0.2">
      <c r="A799" s="108"/>
      <c r="C799" s="5"/>
    </row>
    <row r="800" spans="1:3" ht="12.75" customHeight="1" x14ac:dyDescent="0.2">
      <c r="A800" s="108"/>
      <c r="C800" s="5"/>
    </row>
    <row r="801" spans="1:3" ht="12.75" customHeight="1" x14ac:dyDescent="0.2">
      <c r="A801" s="108"/>
      <c r="C801" s="5"/>
    </row>
    <row r="802" spans="1:3" ht="12.75" customHeight="1" x14ac:dyDescent="0.2">
      <c r="A802" s="108"/>
      <c r="C802" s="5"/>
    </row>
    <row r="803" spans="1:3" ht="12.75" customHeight="1" x14ac:dyDescent="0.2">
      <c r="A803" s="108"/>
      <c r="C803" s="5"/>
    </row>
    <row r="804" spans="1:3" ht="12.75" customHeight="1" x14ac:dyDescent="0.2">
      <c r="A804" s="108"/>
      <c r="C804" s="5"/>
    </row>
    <row r="805" spans="1:3" ht="12.75" customHeight="1" x14ac:dyDescent="0.2">
      <c r="A805" s="108"/>
      <c r="C805" s="5"/>
    </row>
    <row r="806" spans="1:3" ht="12.75" customHeight="1" x14ac:dyDescent="0.2">
      <c r="A806" s="108"/>
      <c r="C806" s="5"/>
    </row>
    <row r="807" spans="1:3" ht="12.75" customHeight="1" x14ac:dyDescent="0.2">
      <c r="A807" s="108"/>
      <c r="C807" s="5"/>
    </row>
    <row r="808" spans="1:3" ht="12.75" customHeight="1" x14ac:dyDescent="0.2">
      <c r="A808" s="108"/>
      <c r="C808" s="5"/>
    </row>
    <row r="809" spans="1:3" ht="12.75" customHeight="1" x14ac:dyDescent="0.2">
      <c r="A809" s="108"/>
      <c r="C809" s="5"/>
    </row>
    <row r="810" spans="1:3" ht="12.75" customHeight="1" x14ac:dyDescent="0.2">
      <c r="A810" s="108"/>
      <c r="C810" s="5"/>
    </row>
    <row r="811" spans="1:3" ht="12.75" customHeight="1" x14ac:dyDescent="0.2">
      <c r="A811" s="108"/>
      <c r="C811" s="5"/>
    </row>
    <row r="812" spans="1:3" ht="12.75" customHeight="1" x14ac:dyDescent="0.2">
      <c r="A812" s="108"/>
      <c r="C812" s="5"/>
    </row>
    <row r="813" spans="1:3" ht="12.75" customHeight="1" x14ac:dyDescent="0.2">
      <c r="A813" s="108"/>
      <c r="C813" s="5"/>
    </row>
    <row r="814" spans="1:3" ht="12.75" customHeight="1" x14ac:dyDescent="0.2">
      <c r="A814" s="108"/>
      <c r="C814" s="5"/>
    </row>
    <row r="815" spans="1:3" ht="12.75" customHeight="1" x14ac:dyDescent="0.2">
      <c r="A815" s="108"/>
      <c r="C815" s="5"/>
    </row>
    <row r="816" spans="1:3" ht="12.75" customHeight="1" x14ac:dyDescent="0.2">
      <c r="A816" s="108"/>
      <c r="C816" s="5"/>
    </row>
    <row r="817" spans="1:3" ht="12.75" customHeight="1" x14ac:dyDescent="0.2">
      <c r="A817" s="108"/>
      <c r="C817" s="5"/>
    </row>
    <row r="818" spans="1:3" ht="12.75" customHeight="1" x14ac:dyDescent="0.2">
      <c r="A818" s="108"/>
      <c r="C818" s="5"/>
    </row>
    <row r="819" spans="1:3" ht="12.75" customHeight="1" x14ac:dyDescent="0.2">
      <c r="A819" s="108"/>
      <c r="C819" s="5"/>
    </row>
    <row r="820" spans="1:3" ht="12.75" customHeight="1" x14ac:dyDescent="0.2">
      <c r="A820" s="108"/>
      <c r="C820" s="5"/>
    </row>
    <row r="821" spans="1:3" ht="12.75" customHeight="1" x14ac:dyDescent="0.2">
      <c r="A821" s="108"/>
      <c r="C821" s="5"/>
    </row>
    <row r="822" spans="1:3" ht="12.75" customHeight="1" x14ac:dyDescent="0.2">
      <c r="A822" s="108"/>
      <c r="C822" s="5"/>
    </row>
    <row r="823" spans="1:3" ht="12.75" customHeight="1" x14ac:dyDescent="0.2">
      <c r="A823" s="108"/>
      <c r="C823" s="5"/>
    </row>
    <row r="824" spans="1:3" ht="12.75" customHeight="1" x14ac:dyDescent="0.2">
      <c r="A824" s="108"/>
      <c r="C824" s="5"/>
    </row>
    <row r="825" spans="1:3" ht="12.75" customHeight="1" x14ac:dyDescent="0.2">
      <c r="A825" s="108"/>
      <c r="C825" s="5"/>
    </row>
    <row r="826" spans="1:3" ht="12.75" customHeight="1" x14ac:dyDescent="0.2">
      <c r="A826" s="108"/>
      <c r="C826" s="5"/>
    </row>
    <row r="827" spans="1:3" ht="12.75" customHeight="1" x14ac:dyDescent="0.2">
      <c r="A827" s="108"/>
      <c r="C827" s="5"/>
    </row>
    <row r="828" spans="1:3" ht="12.75" customHeight="1" x14ac:dyDescent="0.2">
      <c r="A828" s="108"/>
      <c r="C828" s="5"/>
    </row>
    <row r="829" spans="1:3" ht="12.75" customHeight="1" x14ac:dyDescent="0.2">
      <c r="A829" s="108"/>
      <c r="C829" s="5"/>
    </row>
    <row r="830" spans="1:3" ht="12.75" customHeight="1" x14ac:dyDescent="0.2">
      <c r="A830" s="108"/>
      <c r="C830" s="5"/>
    </row>
    <row r="831" spans="1:3" ht="12.75" customHeight="1" x14ac:dyDescent="0.2">
      <c r="A831" s="108"/>
      <c r="C831" s="5"/>
    </row>
    <row r="832" spans="1:3" ht="12.75" customHeight="1" x14ac:dyDescent="0.2">
      <c r="A832" s="108"/>
      <c r="C832" s="5"/>
    </row>
    <row r="833" spans="1:3" ht="12.75" customHeight="1" x14ac:dyDescent="0.2">
      <c r="A833" s="108"/>
      <c r="C833" s="5"/>
    </row>
    <row r="834" spans="1:3" ht="12.75" customHeight="1" x14ac:dyDescent="0.2">
      <c r="A834" s="108"/>
      <c r="C834" s="5"/>
    </row>
    <row r="835" spans="1:3" ht="12.75" customHeight="1" x14ac:dyDescent="0.2">
      <c r="A835" s="108"/>
      <c r="C835" s="5"/>
    </row>
    <row r="836" spans="1:3" ht="12.75" customHeight="1" x14ac:dyDescent="0.2">
      <c r="A836" s="108"/>
      <c r="C836" s="5"/>
    </row>
    <row r="837" spans="1:3" ht="12.75" customHeight="1" x14ac:dyDescent="0.2">
      <c r="A837" s="108"/>
      <c r="C837" s="5"/>
    </row>
    <row r="838" spans="1:3" ht="12.75" customHeight="1" x14ac:dyDescent="0.2">
      <c r="A838" s="108"/>
      <c r="C838" s="5"/>
    </row>
    <row r="839" spans="1:3" ht="12.75" customHeight="1" x14ac:dyDescent="0.2">
      <c r="A839" s="108"/>
      <c r="C839" s="5"/>
    </row>
    <row r="840" spans="1:3" ht="12.75" customHeight="1" x14ac:dyDescent="0.2">
      <c r="A840" s="108"/>
      <c r="C840" s="5"/>
    </row>
    <row r="841" spans="1:3" ht="12.75" customHeight="1" x14ac:dyDescent="0.2">
      <c r="A841" s="108"/>
      <c r="C841" s="5"/>
    </row>
    <row r="842" spans="1:3" ht="12.75" customHeight="1" x14ac:dyDescent="0.2">
      <c r="A842" s="108"/>
      <c r="C842" s="5"/>
    </row>
    <row r="843" spans="1:3" ht="12.75" customHeight="1" x14ac:dyDescent="0.2">
      <c r="A843" s="108"/>
      <c r="C843" s="5"/>
    </row>
    <row r="844" spans="1:3" ht="12.75" customHeight="1" x14ac:dyDescent="0.2">
      <c r="A844" s="108"/>
      <c r="C844" s="5"/>
    </row>
    <row r="845" spans="1:3" ht="12.75" customHeight="1" x14ac:dyDescent="0.2">
      <c r="A845" s="108"/>
      <c r="C845" s="5"/>
    </row>
    <row r="846" spans="1:3" ht="12.75" customHeight="1" x14ac:dyDescent="0.2">
      <c r="A846" s="108"/>
      <c r="C846" s="5"/>
    </row>
    <row r="847" spans="1:3" ht="12.75" customHeight="1" x14ac:dyDescent="0.2">
      <c r="A847" s="108"/>
      <c r="C847" s="5"/>
    </row>
    <row r="848" spans="1:3" ht="12.75" customHeight="1" x14ac:dyDescent="0.2">
      <c r="A848" s="108"/>
      <c r="C848" s="5"/>
    </row>
    <row r="849" spans="1:3" ht="12.75" customHeight="1" x14ac:dyDescent="0.2">
      <c r="A849" s="108"/>
      <c r="C849" s="5"/>
    </row>
    <row r="850" spans="1:3" ht="12.75" customHeight="1" x14ac:dyDescent="0.2">
      <c r="A850" s="108"/>
      <c r="C850" s="5"/>
    </row>
    <row r="851" spans="1:3" ht="12.75" customHeight="1" x14ac:dyDescent="0.2">
      <c r="A851" s="108"/>
      <c r="C851" s="5"/>
    </row>
    <row r="852" spans="1:3" ht="12.75" customHeight="1" x14ac:dyDescent="0.2">
      <c r="A852" s="108"/>
      <c r="C852" s="5"/>
    </row>
    <row r="853" spans="1:3" ht="12.75" customHeight="1" x14ac:dyDescent="0.2">
      <c r="A853" s="108"/>
      <c r="C853" s="5"/>
    </row>
    <row r="854" spans="1:3" ht="12.75" customHeight="1" x14ac:dyDescent="0.2">
      <c r="A854" s="108"/>
      <c r="C854" s="5"/>
    </row>
    <row r="855" spans="1:3" ht="12.75" customHeight="1" x14ac:dyDescent="0.2">
      <c r="A855" s="108"/>
      <c r="C855" s="5"/>
    </row>
    <row r="856" spans="1:3" ht="12.75" customHeight="1" x14ac:dyDescent="0.2">
      <c r="A856" s="108"/>
      <c r="C856" s="5"/>
    </row>
    <row r="857" spans="1:3" ht="12.75" customHeight="1" x14ac:dyDescent="0.2">
      <c r="A857" s="108"/>
      <c r="C857" s="5"/>
    </row>
    <row r="858" spans="1:3" ht="12.75" customHeight="1" x14ac:dyDescent="0.2">
      <c r="A858" s="108"/>
      <c r="C858" s="5"/>
    </row>
    <row r="859" spans="1:3" ht="12.75" customHeight="1" x14ac:dyDescent="0.2">
      <c r="A859" s="108"/>
      <c r="C859" s="5"/>
    </row>
    <row r="860" spans="1:3" ht="12.75" customHeight="1" x14ac:dyDescent="0.2">
      <c r="A860" s="108"/>
      <c r="C860" s="5"/>
    </row>
    <row r="861" spans="1:3" ht="12.75" customHeight="1" x14ac:dyDescent="0.2">
      <c r="A861" s="108"/>
      <c r="C861" s="5"/>
    </row>
    <row r="862" spans="1:3" ht="12.75" customHeight="1" x14ac:dyDescent="0.2">
      <c r="A862" s="108"/>
      <c r="C862" s="5"/>
    </row>
    <row r="863" spans="1:3" ht="12.75" customHeight="1" x14ac:dyDescent="0.2">
      <c r="A863" s="108"/>
      <c r="C863" s="5"/>
    </row>
    <row r="864" spans="1:3" ht="12.75" customHeight="1" x14ac:dyDescent="0.2">
      <c r="A864" s="108"/>
      <c r="C864" s="5"/>
    </row>
    <row r="865" spans="1:3" ht="12.75" customHeight="1" x14ac:dyDescent="0.2">
      <c r="A865" s="108"/>
      <c r="C865" s="5"/>
    </row>
    <row r="866" spans="1:3" ht="12.75" customHeight="1" x14ac:dyDescent="0.2">
      <c r="A866" s="108"/>
      <c r="C866" s="5"/>
    </row>
    <row r="867" spans="1:3" ht="12.75" customHeight="1" x14ac:dyDescent="0.2">
      <c r="A867" s="108"/>
      <c r="C867" s="5"/>
    </row>
    <row r="868" spans="1:3" ht="12.75" customHeight="1" x14ac:dyDescent="0.2">
      <c r="A868" s="108"/>
      <c r="C868" s="5"/>
    </row>
    <row r="869" spans="1:3" ht="12.75" customHeight="1" x14ac:dyDescent="0.2">
      <c r="A869" s="108"/>
      <c r="C869" s="5"/>
    </row>
    <row r="870" spans="1:3" ht="12.75" customHeight="1" x14ac:dyDescent="0.2">
      <c r="A870" s="108"/>
      <c r="C870" s="5"/>
    </row>
    <row r="871" spans="1:3" ht="12.75" customHeight="1" x14ac:dyDescent="0.2">
      <c r="A871" s="108"/>
      <c r="C871" s="5"/>
    </row>
    <row r="872" spans="1:3" ht="12.75" customHeight="1" x14ac:dyDescent="0.2">
      <c r="A872" s="108"/>
      <c r="C872" s="5"/>
    </row>
    <row r="873" spans="1:3" ht="12.75" customHeight="1" x14ac:dyDescent="0.2">
      <c r="A873" s="108"/>
      <c r="C873" s="5"/>
    </row>
    <row r="874" spans="1:3" ht="12.75" customHeight="1" x14ac:dyDescent="0.2">
      <c r="A874" s="108"/>
      <c r="C874" s="5"/>
    </row>
    <row r="875" spans="1:3" ht="12.75" customHeight="1" x14ac:dyDescent="0.2">
      <c r="A875" s="108"/>
      <c r="C875" s="5"/>
    </row>
    <row r="876" spans="1:3" ht="12.75" customHeight="1" x14ac:dyDescent="0.2">
      <c r="A876" s="108"/>
      <c r="C876" s="5"/>
    </row>
    <row r="877" spans="1:3" ht="12.75" customHeight="1" x14ac:dyDescent="0.2">
      <c r="A877" s="108"/>
      <c r="C877" s="5"/>
    </row>
    <row r="878" spans="1:3" ht="12.75" customHeight="1" x14ac:dyDescent="0.2">
      <c r="A878" s="108"/>
      <c r="C878" s="5"/>
    </row>
    <row r="879" spans="1:3" ht="12.75" customHeight="1" x14ac:dyDescent="0.2">
      <c r="A879" s="108"/>
      <c r="C879" s="5"/>
    </row>
    <row r="880" spans="1:3" ht="12.75" customHeight="1" x14ac:dyDescent="0.2">
      <c r="A880" s="108"/>
      <c r="C880" s="5"/>
    </row>
    <row r="881" spans="1:3" ht="12.75" customHeight="1" x14ac:dyDescent="0.2">
      <c r="A881" s="108"/>
      <c r="C881" s="5"/>
    </row>
    <row r="882" spans="1:3" ht="12.75" customHeight="1" x14ac:dyDescent="0.2">
      <c r="A882" s="108"/>
      <c r="C882" s="5"/>
    </row>
    <row r="883" spans="1:3" ht="12.75" customHeight="1" x14ac:dyDescent="0.2">
      <c r="A883" s="108"/>
      <c r="C883" s="5"/>
    </row>
    <row r="884" spans="1:3" ht="12.75" customHeight="1" x14ac:dyDescent="0.2">
      <c r="A884" s="108"/>
      <c r="C884" s="5"/>
    </row>
    <row r="885" spans="1:3" ht="12.75" customHeight="1" x14ac:dyDescent="0.2">
      <c r="A885" s="108"/>
      <c r="C885" s="5"/>
    </row>
    <row r="886" spans="1:3" ht="12.75" customHeight="1" x14ac:dyDescent="0.2">
      <c r="A886" s="108"/>
      <c r="C886" s="5"/>
    </row>
    <row r="887" spans="1:3" ht="12.75" customHeight="1" x14ac:dyDescent="0.2">
      <c r="A887" s="108"/>
      <c r="C887" s="5"/>
    </row>
    <row r="888" spans="1:3" ht="12.75" customHeight="1" x14ac:dyDescent="0.2">
      <c r="A888" s="108"/>
      <c r="C888" s="5"/>
    </row>
    <row r="889" spans="1:3" ht="12.75" customHeight="1" x14ac:dyDescent="0.2">
      <c r="A889" s="108"/>
      <c r="C889" s="5"/>
    </row>
    <row r="890" spans="1:3" ht="12.75" customHeight="1" x14ac:dyDescent="0.2">
      <c r="A890" s="108"/>
      <c r="C890" s="5"/>
    </row>
    <row r="891" spans="1:3" ht="12.75" customHeight="1" x14ac:dyDescent="0.2">
      <c r="A891" s="108"/>
      <c r="C891" s="5"/>
    </row>
    <row r="892" spans="1:3" ht="12.75" customHeight="1" x14ac:dyDescent="0.2">
      <c r="A892" s="108"/>
      <c r="C892" s="5"/>
    </row>
    <row r="893" spans="1:3" ht="12.75" customHeight="1" x14ac:dyDescent="0.2">
      <c r="A893" s="108"/>
      <c r="C893" s="5"/>
    </row>
    <row r="894" spans="1:3" ht="12.75" customHeight="1" x14ac:dyDescent="0.2">
      <c r="A894" s="108"/>
      <c r="C894" s="5"/>
    </row>
    <row r="895" spans="1:3" ht="12.75" customHeight="1" x14ac:dyDescent="0.2">
      <c r="A895" s="108"/>
      <c r="C895" s="5"/>
    </row>
    <row r="896" spans="1:3" ht="12.75" customHeight="1" x14ac:dyDescent="0.2">
      <c r="A896" s="108"/>
      <c r="C896" s="5"/>
    </row>
    <row r="897" spans="1:3" ht="12.75" customHeight="1" x14ac:dyDescent="0.2">
      <c r="A897" s="108"/>
      <c r="C897" s="5"/>
    </row>
    <row r="898" spans="1:3" ht="12.75" customHeight="1" x14ac:dyDescent="0.2">
      <c r="A898" s="108"/>
      <c r="C898" s="5"/>
    </row>
    <row r="899" spans="1:3" ht="12.75" customHeight="1" x14ac:dyDescent="0.2">
      <c r="A899" s="108"/>
      <c r="C899" s="5"/>
    </row>
    <row r="900" spans="1:3" ht="12.75" customHeight="1" x14ac:dyDescent="0.2">
      <c r="A900" s="108"/>
      <c r="C900" s="5"/>
    </row>
    <row r="901" spans="1:3" ht="12.75" customHeight="1" x14ac:dyDescent="0.2">
      <c r="A901" s="108"/>
      <c r="C901" s="5"/>
    </row>
    <row r="902" spans="1:3" ht="12.75" customHeight="1" x14ac:dyDescent="0.2">
      <c r="A902" s="108"/>
      <c r="C902" s="5"/>
    </row>
    <row r="903" spans="1:3" ht="12.75" customHeight="1" x14ac:dyDescent="0.2">
      <c r="A903" s="108"/>
      <c r="C903" s="5"/>
    </row>
    <row r="904" spans="1:3" ht="12.75" customHeight="1" x14ac:dyDescent="0.2">
      <c r="A904" s="108"/>
      <c r="C904" s="5"/>
    </row>
    <row r="905" spans="1:3" ht="12.75" customHeight="1" x14ac:dyDescent="0.2">
      <c r="A905" s="108"/>
      <c r="C905" s="5"/>
    </row>
    <row r="906" spans="1:3" ht="12.75" customHeight="1" x14ac:dyDescent="0.2">
      <c r="A906" s="108"/>
      <c r="C906" s="5"/>
    </row>
    <row r="907" spans="1:3" ht="12.75" customHeight="1" x14ac:dyDescent="0.2">
      <c r="A907" s="108"/>
      <c r="C907" s="5"/>
    </row>
    <row r="908" spans="1:3" ht="12.75" customHeight="1" x14ac:dyDescent="0.2">
      <c r="A908" s="108"/>
      <c r="C908" s="5"/>
    </row>
    <row r="909" spans="1:3" ht="12.75" customHeight="1" x14ac:dyDescent="0.2">
      <c r="A909" s="108"/>
      <c r="C909" s="5"/>
    </row>
    <row r="910" spans="1:3" ht="12.75" customHeight="1" x14ac:dyDescent="0.2">
      <c r="A910" s="108"/>
      <c r="C910" s="5"/>
    </row>
    <row r="911" spans="1:3" ht="12.75" customHeight="1" x14ac:dyDescent="0.2">
      <c r="A911" s="108"/>
      <c r="C911" s="5"/>
    </row>
    <row r="912" spans="1:3" ht="12.75" customHeight="1" x14ac:dyDescent="0.2">
      <c r="A912" s="108"/>
      <c r="C912" s="5"/>
    </row>
    <row r="913" spans="1:3" ht="12.75" customHeight="1" x14ac:dyDescent="0.2">
      <c r="A913" s="108"/>
      <c r="C913" s="5"/>
    </row>
    <row r="914" spans="1:3" ht="12.75" customHeight="1" x14ac:dyDescent="0.2">
      <c r="A914" s="108"/>
      <c r="C914" s="5"/>
    </row>
    <row r="915" spans="1:3" ht="12.75" customHeight="1" x14ac:dyDescent="0.2">
      <c r="A915" s="108"/>
      <c r="C915" s="5"/>
    </row>
    <row r="916" spans="1:3" ht="12.75" customHeight="1" x14ac:dyDescent="0.2">
      <c r="A916" s="108"/>
      <c r="C916" s="5"/>
    </row>
    <row r="917" spans="1:3" ht="12.75" customHeight="1" x14ac:dyDescent="0.2">
      <c r="A917" s="108"/>
      <c r="C917" s="5"/>
    </row>
    <row r="918" spans="1:3" ht="12.75" customHeight="1" x14ac:dyDescent="0.2">
      <c r="A918" s="108"/>
      <c r="C918" s="5"/>
    </row>
    <row r="919" spans="1:3" ht="12.75" customHeight="1" x14ac:dyDescent="0.2">
      <c r="A919" s="108"/>
      <c r="C919" s="5"/>
    </row>
    <row r="920" spans="1:3" ht="12.75" customHeight="1" x14ac:dyDescent="0.2">
      <c r="A920" s="108"/>
      <c r="C920" s="5"/>
    </row>
    <row r="921" spans="1:3" ht="12.75" customHeight="1" x14ac:dyDescent="0.2">
      <c r="A921" s="108"/>
      <c r="C921" s="5"/>
    </row>
    <row r="922" spans="1:3" ht="12.75" customHeight="1" x14ac:dyDescent="0.2">
      <c r="A922" s="108"/>
      <c r="C922" s="5"/>
    </row>
    <row r="923" spans="1:3" ht="12.75" customHeight="1" x14ac:dyDescent="0.2">
      <c r="A923" s="108"/>
      <c r="C923" s="5"/>
    </row>
    <row r="924" spans="1:3" ht="12.75" customHeight="1" x14ac:dyDescent="0.2">
      <c r="A924" s="108"/>
      <c r="C924" s="5"/>
    </row>
    <row r="925" spans="1:3" ht="12.75" customHeight="1" x14ac:dyDescent="0.2">
      <c r="A925" s="108"/>
      <c r="C925" s="5"/>
    </row>
    <row r="926" spans="1:3" ht="12.75" customHeight="1" x14ac:dyDescent="0.2">
      <c r="A926" s="108"/>
      <c r="C926" s="5"/>
    </row>
    <row r="927" spans="1:3" ht="12.75" customHeight="1" x14ac:dyDescent="0.2">
      <c r="A927" s="108"/>
      <c r="C927" s="5"/>
    </row>
    <row r="928" spans="1:3" ht="12.75" customHeight="1" x14ac:dyDescent="0.2">
      <c r="A928" s="108"/>
      <c r="C928" s="5"/>
    </row>
    <row r="929" spans="1:3" ht="12.75" customHeight="1" x14ac:dyDescent="0.2">
      <c r="A929" s="108"/>
      <c r="C929" s="5"/>
    </row>
    <row r="930" spans="1:3" ht="12.75" customHeight="1" x14ac:dyDescent="0.2">
      <c r="A930" s="108"/>
      <c r="C930" s="5"/>
    </row>
    <row r="931" spans="1:3" ht="12.75" customHeight="1" x14ac:dyDescent="0.2">
      <c r="A931" s="108"/>
      <c r="C931" s="5"/>
    </row>
    <row r="932" spans="1:3" ht="12.75" customHeight="1" x14ac:dyDescent="0.2">
      <c r="A932" s="108"/>
      <c r="C932" s="5"/>
    </row>
    <row r="933" spans="1:3" ht="12.75" customHeight="1" x14ac:dyDescent="0.2">
      <c r="A933" s="108"/>
      <c r="C933" s="5"/>
    </row>
    <row r="934" spans="1:3" ht="12.75" customHeight="1" x14ac:dyDescent="0.2">
      <c r="A934" s="108"/>
      <c r="C934" s="5"/>
    </row>
    <row r="935" spans="1:3" ht="12.75" customHeight="1" x14ac:dyDescent="0.2">
      <c r="A935" s="108"/>
      <c r="C935" s="5"/>
    </row>
    <row r="936" spans="1:3" ht="12.75" customHeight="1" x14ac:dyDescent="0.2">
      <c r="A936" s="108"/>
      <c r="C936" s="5"/>
    </row>
    <row r="937" spans="1:3" ht="12.75" customHeight="1" x14ac:dyDescent="0.2">
      <c r="A937" s="108"/>
      <c r="C937" s="5"/>
    </row>
    <row r="938" spans="1:3" ht="12.75" customHeight="1" x14ac:dyDescent="0.2">
      <c r="A938" s="108"/>
      <c r="C938" s="5"/>
    </row>
    <row r="939" spans="1:3" ht="12.75" customHeight="1" x14ac:dyDescent="0.2">
      <c r="A939" s="108"/>
      <c r="C939" s="5"/>
    </row>
    <row r="940" spans="1:3" ht="12.75" customHeight="1" x14ac:dyDescent="0.2">
      <c r="A940" s="108"/>
      <c r="C940" s="5"/>
    </row>
    <row r="941" spans="1:3" ht="12.75" customHeight="1" x14ac:dyDescent="0.2">
      <c r="A941" s="108"/>
      <c r="C941" s="5"/>
    </row>
    <row r="942" spans="1:3" ht="12.75" customHeight="1" x14ac:dyDescent="0.2">
      <c r="A942" s="108"/>
      <c r="C942" s="5"/>
    </row>
    <row r="943" spans="1:3" ht="12.75" customHeight="1" x14ac:dyDescent="0.2">
      <c r="A943" s="108"/>
      <c r="C943" s="5"/>
    </row>
    <row r="944" spans="1:3" ht="12.75" customHeight="1" x14ac:dyDescent="0.2">
      <c r="A944" s="108"/>
      <c r="C944" s="5"/>
    </row>
    <row r="945" spans="1:3" ht="12.75" customHeight="1" x14ac:dyDescent="0.2">
      <c r="A945" s="108"/>
      <c r="C945" s="5"/>
    </row>
    <row r="946" spans="1:3" ht="12.75" customHeight="1" x14ac:dyDescent="0.2">
      <c r="A946" s="108"/>
      <c r="C946" s="5"/>
    </row>
    <row r="947" spans="1:3" ht="12.75" customHeight="1" x14ac:dyDescent="0.2">
      <c r="A947" s="108"/>
      <c r="C947" s="5"/>
    </row>
    <row r="948" spans="1:3" ht="12.75" customHeight="1" x14ac:dyDescent="0.2">
      <c r="A948" s="108"/>
      <c r="C948" s="5"/>
    </row>
    <row r="949" spans="1:3" ht="12.75" customHeight="1" x14ac:dyDescent="0.2">
      <c r="A949" s="108"/>
      <c r="C949" s="5"/>
    </row>
    <row r="950" spans="1:3" ht="12.75" customHeight="1" x14ac:dyDescent="0.2">
      <c r="A950" s="108"/>
      <c r="C950" s="5"/>
    </row>
    <row r="951" spans="1:3" ht="12.75" customHeight="1" x14ac:dyDescent="0.2">
      <c r="A951" s="108"/>
      <c r="C951" s="5"/>
    </row>
    <row r="952" spans="1:3" ht="12.75" customHeight="1" x14ac:dyDescent="0.2">
      <c r="A952" s="108"/>
      <c r="C952" s="5"/>
    </row>
    <row r="953" spans="1:3" ht="12.75" customHeight="1" x14ac:dyDescent="0.2">
      <c r="A953" s="108"/>
      <c r="C953" s="5"/>
    </row>
    <row r="954" spans="1:3" ht="12.75" customHeight="1" x14ac:dyDescent="0.2">
      <c r="A954" s="108"/>
      <c r="C954" s="5"/>
    </row>
    <row r="955" spans="1:3" ht="12.75" customHeight="1" x14ac:dyDescent="0.2">
      <c r="A955" s="108"/>
      <c r="C955" s="5"/>
    </row>
    <row r="956" spans="1:3" ht="12.75" customHeight="1" x14ac:dyDescent="0.2">
      <c r="A956" s="108"/>
      <c r="C956" s="5"/>
    </row>
    <row r="957" spans="1:3" ht="12.75" customHeight="1" x14ac:dyDescent="0.2">
      <c r="A957" s="108"/>
      <c r="C957" s="5"/>
    </row>
    <row r="958" spans="1:3" ht="12.75" customHeight="1" x14ac:dyDescent="0.2">
      <c r="A958" s="108"/>
      <c r="C958" s="5"/>
    </row>
    <row r="959" spans="1:3" ht="12.75" customHeight="1" x14ac:dyDescent="0.2">
      <c r="A959" s="108"/>
      <c r="C959" s="5"/>
    </row>
    <row r="960" spans="1:3" ht="12.75" customHeight="1" x14ac:dyDescent="0.2">
      <c r="A960" s="108"/>
      <c r="C960" s="5"/>
    </row>
    <row r="961" spans="1:3" ht="12.75" customHeight="1" x14ac:dyDescent="0.2">
      <c r="A961" s="108"/>
      <c r="C961" s="5"/>
    </row>
    <row r="962" spans="1:3" ht="12.75" customHeight="1" x14ac:dyDescent="0.2">
      <c r="A962" s="108"/>
      <c r="C962" s="5"/>
    </row>
    <row r="963" spans="1:3" ht="12.75" customHeight="1" x14ac:dyDescent="0.2">
      <c r="A963" s="108"/>
      <c r="C963" s="5"/>
    </row>
    <row r="964" spans="1:3" ht="12.75" customHeight="1" x14ac:dyDescent="0.2">
      <c r="A964" s="108"/>
      <c r="C964" s="5"/>
    </row>
    <row r="965" spans="1:3" ht="12.75" customHeight="1" x14ac:dyDescent="0.2">
      <c r="A965" s="108"/>
      <c r="C965" s="5"/>
    </row>
    <row r="966" spans="1:3" ht="12.75" customHeight="1" x14ac:dyDescent="0.2">
      <c r="A966" s="108"/>
      <c r="C966" s="5"/>
    </row>
    <row r="967" spans="1:3" ht="12.75" customHeight="1" x14ac:dyDescent="0.2">
      <c r="A967" s="108"/>
      <c r="C967" s="5"/>
    </row>
    <row r="968" spans="1:3" ht="12.75" customHeight="1" x14ac:dyDescent="0.2">
      <c r="A968" s="108"/>
      <c r="C968" s="5"/>
    </row>
    <row r="969" spans="1:3" ht="12.75" customHeight="1" x14ac:dyDescent="0.2">
      <c r="A969" s="108"/>
      <c r="C969" s="5"/>
    </row>
    <row r="970" spans="1:3" ht="12.75" customHeight="1" x14ac:dyDescent="0.2">
      <c r="A970" s="108"/>
      <c r="C970" s="5"/>
    </row>
    <row r="971" spans="1:3" ht="12.75" customHeight="1" x14ac:dyDescent="0.2">
      <c r="A971" s="108"/>
      <c r="C971" s="5"/>
    </row>
    <row r="972" spans="1:3" ht="12.75" customHeight="1" x14ac:dyDescent="0.2">
      <c r="A972" s="108"/>
      <c r="C972" s="5"/>
    </row>
    <row r="973" spans="1:3" ht="12.75" customHeight="1" x14ac:dyDescent="0.2">
      <c r="A973" s="108"/>
      <c r="C973" s="5"/>
    </row>
    <row r="974" spans="1:3" ht="12.75" customHeight="1" x14ac:dyDescent="0.2">
      <c r="A974" s="108"/>
      <c r="C974" s="5"/>
    </row>
    <row r="975" spans="1:3" ht="12.75" customHeight="1" x14ac:dyDescent="0.2">
      <c r="A975" s="108"/>
      <c r="C975" s="5"/>
    </row>
    <row r="976" spans="1:3" ht="12.75" customHeight="1" x14ac:dyDescent="0.2">
      <c r="A976" s="108"/>
      <c r="C976" s="5"/>
    </row>
    <row r="977" spans="1:3" ht="12.75" customHeight="1" x14ac:dyDescent="0.2">
      <c r="A977" s="108"/>
      <c r="C977" s="5"/>
    </row>
    <row r="978" spans="1:3" ht="12.75" customHeight="1" x14ac:dyDescent="0.2">
      <c r="A978" s="108"/>
      <c r="C978" s="5"/>
    </row>
    <row r="979" spans="1:3" ht="12.75" customHeight="1" x14ac:dyDescent="0.2">
      <c r="A979" s="108"/>
      <c r="C979" s="5"/>
    </row>
    <row r="980" spans="1:3" ht="12.75" customHeight="1" x14ac:dyDescent="0.2">
      <c r="A980" s="108"/>
      <c r="C980" s="5"/>
    </row>
    <row r="981" spans="1:3" ht="12.75" customHeight="1" x14ac:dyDescent="0.2">
      <c r="A981" s="108"/>
      <c r="C981" s="5"/>
    </row>
    <row r="982" spans="1:3" ht="12.75" customHeight="1" x14ac:dyDescent="0.2">
      <c r="A982" s="108"/>
      <c r="C982" s="5"/>
    </row>
    <row r="983" spans="1:3" ht="12.75" customHeight="1" x14ac:dyDescent="0.2">
      <c r="A983" s="108"/>
      <c r="C983" s="5"/>
    </row>
    <row r="984" spans="1:3" ht="12.75" customHeight="1" x14ac:dyDescent="0.2">
      <c r="A984" s="108"/>
      <c r="C984" s="5"/>
    </row>
    <row r="985" spans="1:3" ht="12.75" customHeight="1" x14ac:dyDescent="0.2">
      <c r="A985" s="108"/>
      <c r="C985" s="5"/>
    </row>
    <row r="986" spans="1:3" ht="12.75" customHeight="1" x14ac:dyDescent="0.2">
      <c r="A986" s="108"/>
      <c r="C986" s="5"/>
    </row>
    <row r="987" spans="1:3" ht="12.75" customHeight="1" x14ac:dyDescent="0.2">
      <c r="A987" s="108"/>
      <c r="C987" s="5"/>
    </row>
    <row r="988" spans="1:3" ht="12.75" customHeight="1" x14ac:dyDescent="0.2">
      <c r="A988" s="108"/>
      <c r="C988" s="5"/>
    </row>
    <row r="989" spans="1:3" ht="12.75" customHeight="1" x14ac:dyDescent="0.2">
      <c r="A989" s="108"/>
      <c r="C989" s="5"/>
    </row>
    <row r="990" spans="1:3" ht="12.75" customHeight="1" x14ac:dyDescent="0.2">
      <c r="A990" s="108"/>
      <c r="C990" s="5"/>
    </row>
    <row r="991" spans="1:3" ht="12.75" customHeight="1" x14ac:dyDescent="0.2">
      <c r="A991" s="108"/>
      <c r="C991" s="5"/>
    </row>
    <row r="992" spans="1:3" ht="12.75" customHeight="1" x14ac:dyDescent="0.2">
      <c r="A992" s="108"/>
      <c r="C992" s="5"/>
    </row>
    <row r="993" spans="1:3" ht="12.75" customHeight="1" x14ac:dyDescent="0.2">
      <c r="A993" s="108"/>
      <c r="C993" s="5"/>
    </row>
    <row r="994" spans="1:3" ht="12.75" customHeight="1" x14ac:dyDescent="0.2">
      <c r="A994" s="108"/>
      <c r="C994" s="5"/>
    </row>
    <row r="995" spans="1:3" ht="12.75" customHeight="1" x14ac:dyDescent="0.2">
      <c r="A995" s="108"/>
      <c r="C995" s="5"/>
    </row>
    <row r="996" spans="1:3" ht="12.75" customHeight="1" x14ac:dyDescent="0.2">
      <c r="A996" s="108"/>
      <c r="C996" s="5"/>
    </row>
    <row r="997" spans="1:3" ht="12.75" customHeight="1" x14ac:dyDescent="0.2">
      <c r="A997" s="108"/>
      <c r="C997" s="5"/>
    </row>
    <row r="998" spans="1:3" ht="12.75" customHeight="1" x14ac:dyDescent="0.2">
      <c r="A998" s="108"/>
      <c r="C998" s="5"/>
    </row>
    <row r="999" spans="1:3" ht="12.75" customHeight="1" x14ac:dyDescent="0.2">
      <c r="A999" s="108"/>
      <c r="C999" s="5"/>
    </row>
    <row r="1000" spans="1:3" ht="12.75" customHeight="1" x14ac:dyDescent="0.2">
      <c r="A1000" s="108"/>
      <c r="C1000" s="5"/>
    </row>
    <row r="1001" spans="1:3" ht="12.75" customHeight="1" x14ac:dyDescent="0.2">
      <c r="A1001" s="108"/>
      <c r="C1001" s="5"/>
    </row>
    <row r="1002" spans="1:3" ht="12.75" customHeight="1" x14ac:dyDescent="0.2">
      <c r="A1002" s="108"/>
      <c r="C1002" s="5"/>
    </row>
    <row r="1003" spans="1:3" ht="12.75" customHeight="1" x14ac:dyDescent="0.2">
      <c r="A1003" s="108"/>
      <c r="C1003" s="5"/>
    </row>
    <row r="1004" spans="1:3" ht="12.75" customHeight="1" x14ac:dyDescent="0.2">
      <c r="A1004" s="108"/>
      <c r="C1004" s="5"/>
    </row>
    <row r="1005" spans="1:3" ht="12.75" customHeight="1" x14ac:dyDescent="0.2">
      <c r="A1005" s="108"/>
      <c r="C1005" s="5"/>
    </row>
    <row r="1006" spans="1:3" ht="12.75" customHeight="1" x14ac:dyDescent="0.2">
      <c r="A1006" s="108"/>
      <c r="C1006" s="5"/>
    </row>
    <row r="1007" spans="1:3" ht="12.75" customHeight="1" x14ac:dyDescent="0.2">
      <c r="A1007" s="108"/>
      <c r="C1007" s="5"/>
    </row>
    <row r="1008" spans="1:3" ht="12.75" customHeight="1" x14ac:dyDescent="0.2">
      <c r="A1008" s="108"/>
      <c r="C1008" s="5"/>
    </row>
    <row r="1009" spans="1:3" ht="12.75" customHeight="1" x14ac:dyDescent="0.2">
      <c r="A1009" s="108"/>
      <c r="C1009" s="5"/>
    </row>
    <row r="1010" spans="1:3" ht="12.75" customHeight="1" x14ac:dyDescent="0.2">
      <c r="A1010" s="108"/>
      <c r="C1010" s="5"/>
    </row>
    <row r="1011" spans="1:3" ht="12.75" customHeight="1" x14ac:dyDescent="0.2">
      <c r="A1011" s="108"/>
      <c r="C1011" s="5"/>
    </row>
    <row r="1012" spans="1:3" ht="12.75" customHeight="1" x14ac:dyDescent="0.2">
      <c r="A1012" s="108"/>
      <c r="C1012" s="5"/>
    </row>
    <row r="1013" spans="1:3" ht="12.75" customHeight="1" x14ac:dyDescent="0.2">
      <c r="A1013" s="108"/>
      <c r="C1013" s="5"/>
    </row>
    <row r="1014" spans="1:3" ht="12.75" customHeight="1" x14ac:dyDescent="0.2">
      <c r="A1014" s="108"/>
      <c r="C1014" s="5"/>
    </row>
  </sheetData>
  <sheetProtection algorithmName="SHA-512" hashValue="GHWOgQcVIXMapbisZK8K7Wgfdr/1xFfUNxSVf2vwHNFH04m+jySK+z29S+Ffws2ZAY8OlUhSYu1pIPV4dzRq5Q==" saltValue="DMYJSOobk79UW2oGH7Op3g==" spinCount="100000" sheet="1" objects="1" scenarios="1" formatColumns="0" formatRows="0"/>
  <mergeCells count="87">
    <mergeCell ref="M28:M29"/>
    <mergeCell ref="N28:N29"/>
    <mergeCell ref="O28:O29"/>
    <mergeCell ref="B13:B14"/>
    <mergeCell ref="B1:S1"/>
    <mergeCell ref="C3:G3"/>
    <mergeCell ref="B22:G22"/>
    <mergeCell ref="J22:R22"/>
    <mergeCell ref="M23:O23"/>
    <mergeCell ref="D23:F23"/>
    <mergeCell ref="O14:R14"/>
    <mergeCell ref="O15:R15"/>
    <mergeCell ref="O16:R16"/>
    <mergeCell ref="O13:R13"/>
    <mergeCell ref="N6:O6"/>
    <mergeCell ref="J5:O5"/>
    <mergeCell ref="B5:G5"/>
    <mergeCell ref="E14:G14"/>
    <mergeCell ref="E15:G15"/>
    <mergeCell ref="E16:G16"/>
    <mergeCell ref="J14:M14"/>
    <mergeCell ref="J15:M15"/>
    <mergeCell ref="J16:M16"/>
    <mergeCell ref="J11:M11"/>
    <mergeCell ref="J9:M9"/>
    <mergeCell ref="J10:M10"/>
    <mergeCell ref="C8:G8"/>
    <mergeCell ref="C7:G7"/>
    <mergeCell ref="C6:G6"/>
    <mergeCell ref="J7:M7"/>
    <mergeCell ref="J8:M8"/>
    <mergeCell ref="J6:M6"/>
    <mergeCell ref="P37:R37"/>
    <mergeCell ref="P38:R38"/>
    <mergeCell ref="P23:R23"/>
    <mergeCell ref="C10:G10"/>
    <mergeCell ref="C9:G9"/>
    <mergeCell ref="P24:R25"/>
    <mergeCell ref="P26:R27"/>
    <mergeCell ref="P28:R29"/>
    <mergeCell ref="P35:R36"/>
    <mergeCell ref="D28:D29"/>
    <mergeCell ref="E28:E29"/>
    <mergeCell ref="F28:F29"/>
    <mergeCell ref="G28:G29"/>
    <mergeCell ref="L28:L29"/>
    <mergeCell ref="C28:C29"/>
    <mergeCell ref="J13:M13"/>
    <mergeCell ref="A37:A38"/>
    <mergeCell ref="A24:A25"/>
    <mergeCell ref="A35:A36"/>
    <mergeCell ref="B28:B29"/>
    <mergeCell ref="A26:A29"/>
    <mergeCell ref="B30:B34"/>
    <mergeCell ref="A30:A34"/>
    <mergeCell ref="N11:O11"/>
    <mergeCell ref="P5:R5"/>
    <mergeCell ref="Q7:R7"/>
    <mergeCell ref="Q8:R8"/>
    <mergeCell ref="Q9:R9"/>
    <mergeCell ref="P6:R6"/>
    <mergeCell ref="N7:O7"/>
    <mergeCell ref="N8:O8"/>
    <mergeCell ref="N9:O9"/>
    <mergeCell ref="N10:O10"/>
    <mergeCell ref="P30:R34"/>
    <mergeCell ref="C30:C34"/>
    <mergeCell ref="D30:D34"/>
    <mergeCell ref="E30:E34"/>
    <mergeCell ref="F30:F34"/>
    <mergeCell ref="G30:G34"/>
    <mergeCell ref="J38:K38"/>
    <mergeCell ref="J17:R18"/>
    <mergeCell ref="J28:K28"/>
    <mergeCell ref="J29:K29"/>
    <mergeCell ref="J35:K35"/>
    <mergeCell ref="J36:K36"/>
    <mergeCell ref="J37:K37"/>
    <mergeCell ref="J23:K23"/>
    <mergeCell ref="J24:K24"/>
    <mergeCell ref="J25:K25"/>
    <mergeCell ref="J26:K26"/>
    <mergeCell ref="J27:K27"/>
    <mergeCell ref="L30:L34"/>
    <mergeCell ref="M30:M34"/>
    <mergeCell ref="N30:N34"/>
    <mergeCell ref="O30:O34"/>
  </mergeCells>
  <conditionalFormatting sqref="C42:C52">
    <cfRule type="iconSet" priority="1">
      <iconSet iconSet="3Symbols2" showValue="0">
        <cfvo type="percent" val="0"/>
        <cfvo type="num" val="1"/>
        <cfvo type="num" val="3"/>
      </iconSet>
    </cfRule>
    <cfRule type="iconSet" priority="2">
      <iconSet iconSet="3Symbols2">
        <cfvo type="percent" val="0"/>
        <cfvo type="num" val="1"/>
        <cfvo type="num" val="3"/>
      </iconSet>
    </cfRule>
    <cfRule type="iconSet" priority="3">
      <iconSet iconSet="3Symbols2" showValue="0">
        <cfvo type="percent" val="0"/>
        <cfvo type="num" val="1"/>
        <cfvo type="num" val="3"/>
      </iconSet>
    </cfRule>
    <cfRule type="iconSet" priority="5">
      <iconSet iconSet="3Symbols2">
        <cfvo type="percent" val="0"/>
        <cfvo type="num" val="1"/>
        <cfvo type="num" val="3"/>
      </iconSet>
    </cfRule>
    <cfRule type="iconSet" priority="6">
      <iconSet iconSet="3Symbols2">
        <cfvo type="percent" val="0"/>
        <cfvo type="percent" val="33"/>
        <cfvo type="percent" val="67"/>
      </iconSet>
    </cfRule>
  </conditionalFormatting>
  <pageMargins left="0.7" right="0.7" top="0.75" bottom="0.75" header="0.3" footer="0.3"/>
  <pageSetup scale="6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oglio3"/>
  <dimension ref="A1:L2"/>
  <sheetViews>
    <sheetView zoomScale="80" zoomScaleNormal="80" workbookViewId="0">
      <selection activeCell="R19" sqref="R19"/>
    </sheetView>
  </sheetViews>
  <sheetFormatPr defaultRowHeight="12.75" x14ac:dyDescent="0.2"/>
  <sheetData>
    <row r="1" spans="1:12" ht="13.5" thickBot="1" x14ac:dyDescent="0.25"/>
    <row r="2" spans="1:12" ht="62.25" customHeight="1" thickBot="1" x14ac:dyDescent="0.25">
      <c r="A2" s="479" t="s">
        <v>216</v>
      </c>
      <c r="B2" s="480"/>
      <c r="C2" s="480"/>
      <c r="D2" s="480"/>
      <c r="E2" s="480"/>
      <c r="F2" s="480"/>
      <c r="G2" s="480"/>
      <c r="H2" s="480"/>
      <c r="I2" s="480"/>
      <c r="J2" s="480"/>
      <c r="K2" s="480"/>
      <c r="L2" s="481"/>
    </row>
  </sheetData>
  <sheetProtection algorithmName="SHA-512" hashValue="pwFRiKxldMuwX7DTpK9QkSgqmq651D+hI6MaBlyWtOAmwN2O0Tdt74+XCSmwPwQiUFqtVJmNGZt+LfDWYkp9tA==" saltValue="TwXVII6zS7GiHwu0pdQmKw==" spinCount="100000" sheet="1" objects="1" scenarios="1" selectLockedCells="1" selectUnlockedCells="1"/>
  <mergeCells count="1">
    <mergeCell ref="A2:L2"/>
  </mergeCells>
  <pageMargins left="0.7" right="0.7" top="0.75" bottom="0.75" header="0.3" footer="0.3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oglio4">
    <pageSetUpPr fitToPage="1"/>
  </sheetPr>
  <dimension ref="A1:M1006"/>
  <sheetViews>
    <sheetView topLeftCell="A7" zoomScale="70" zoomScaleNormal="70" workbookViewId="0">
      <selection activeCell="C18" sqref="C18"/>
    </sheetView>
  </sheetViews>
  <sheetFormatPr defaultColWidth="14.42578125" defaultRowHeight="15" customHeight="1" x14ac:dyDescent="0.2"/>
  <cols>
    <col min="1" max="1" width="6.140625" style="3" customWidth="1"/>
    <col min="2" max="2" width="48.85546875" style="3" customWidth="1"/>
    <col min="3" max="4" width="9.85546875" style="3" customWidth="1"/>
    <col min="5" max="5" width="52.28515625" style="3" customWidth="1"/>
    <col min="6" max="6" width="27.7109375" style="117" customWidth="1"/>
    <col min="7" max="11" width="8" style="3" customWidth="1"/>
    <col min="12" max="12" width="5.7109375" style="3" customWidth="1"/>
    <col min="13" max="13" width="43.85546875" style="3" customWidth="1"/>
    <col min="14" max="26" width="8" style="3" customWidth="1"/>
    <col min="27" max="16384" width="14.42578125" style="3"/>
  </cols>
  <sheetData>
    <row r="1" spans="1:13" ht="51" customHeight="1" x14ac:dyDescent="0.2">
      <c r="A1" s="5"/>
      <c r="B1" s="534" t="s">
        <v>210</v>
      </c>
      <c r="C1" s="534"/>
      <c r="D1" s="534"/>
      <c r="E1" s="534"/>
      <c r="F1" s="534"/>
    </row>
    <row r="2" spans="1:13" ht="12.75" customHeight="1" x14ac:dyDescent="0.2">
      <c r="A2" s="5"/>
    </row>
    <row r="3" spans="1:13" ht="39.75" customHeight="1" x14ac:dyDescent="0.2">
      <c r="A3" s="550" t="s">
        <v>40</v>
      </c>
      <c r="B3" s="551"/>
      <c r="C3" s="551"/>
      <c r="D3" s="551"/>
      <c r="E3" s="551"/>
      <c r="F3" s="551"/>
      <c r="H3" s="550" t="s">
        <v>41</v>
      </c>
      <c r="I3" s="551"/>
      <c r="J3" s="551"/>
      <c r="L3" s="542" t="s">
        <v>48</v>
      </c>
      <c r="M3" s="543"/>
    </row>
    <row r="4" spans="1:13" ht="12.75" customHeight="1" x14ac:dyDescent="0.2">
      <c r="A4" s="5"/>
      <c r="C4" s="124" t="s">
        <v>42</v>
      </c>
      <c r="D4" s="124" t="s">
        <v>43</v>
      </c>
      <c r="E4" s="124"/>
      <c r="F4" s="135" t="s">
        <v>44</v>
      </c>
      <c r="H4" s="9" t="s">
        <v>45</v>
      </c>
      <c r="I4" s="9" t="s">
        <v>46</v>
      </c>
      <c r="J4" s="9" t="s">
        <v>47</v>
      </c>
      <c r="L4" s="544"/>
      <c r="M4" s="545"/>
    </row>
    <row r="5" spans="1:13" ht="30.75" customHeight="1" x14ac:dyDescent="0.2">
      <c r="A5" s="30">
        <v>1</v>
      </c>
      <c r="B5" s="66" t="s">
        <v>131</v>
      </c>
      <c r="C5" s="30"/>
      <c r="D5" s="30"/>
      <c r="E5" s="122" t="s">
        <v>170</v>
      </c>
      <c r="F5" s="136"/>
      <c r="G5" s="15">
        <f>(C5*1)+(C9*1)+(C10*1)+(C11*1)+(D5*2)+(D9*2)+(D10*2)+(D11*2)</f>
        <v>0</v>
      </c>
      <c r="H5" s="205">
        <f>IF(AND(G5=8),1,IF(AND(G5&gt;8),0,IF(AND(G5&lt;8),0,IF(AND(G5=0),0))))</f>
        <v>0</v>
      </c>
      <c r="I5" s="205">
        <f>IF(AND(G5=7),1,IF(AND(G5&gt;7),0,IF(AND(G5&lt;7),0,IF(AND(G5=0),0))))</f>
        <v>0</v>
      </c>
      <c r="J5" s="205">
        <f>IF(AND(G5=4),1,IF(AND(G5=5),1,IF(AND(G5=6),1,IF(AND(G5&lt;4),0,IF(AND(G5&gt;6),0,IF(AND(G5=0),0))))))</f>
        <v>0</v>
      </c>
      <c r="L5" s="52"/>
      <c r="M5" s="71" t="s">
        <v>142</v>
      </c>
    </row>
    <row r="6" spans="1:13" ht="39.950000000000003" customHeight="1" x14ac:dyDescent="0.2">
      <c r="A6" s="30" t="s">
        <v>49</v>
      </c>
      <c r="B6" s="31" t="s">
        <v>50</v>
      </c>
      <c r="C6" s="30"/>
      <c r="D6" s="30"/>
      <c r="E6" s="122" t="s">
        <v>170</v>
      </c>
      <c r="F6" s="136"/>
      <c r="L6" s="52"/>
      <c r="M6" s="71" t="s">
        <v>140</v>
      </c>
    </row>
    <row r="7" spans="1:13" ht="40.5" customHeight="1" x14ac:dyDescent="0.2">
      <c r="A7" s="30" t="s">
        <v>51</v>
      </c>
      <c r="B7" s="31" t="s">
        <v>52</v>
      </c>
      <c r="C7" s="552" t="s">
        <v>166</v>
      </c>
      <c r="D7" s="553"/>
      <c r="E7" s="554"/>
      <c r="F7" s="136"/>
      <c r="H7" s="68"/>
      <c r="L7" s="52"/>
      <c r="M7" s="71" t="s">
        <v>141</v>
      </c>
    </row>
    <row r="8" spans="1:13" ht="13.5" customHeight="1" x14ac:dyDescent="0.2">
      <c r="A8" s="72"/>
      <c r="B8" s="69"/>
      <c r="C8" s="125" t="s">
        <v>42</v>
      </c>
      <c r="D8" s="125" t="s">
        <v>43</v>
      </c>
      <c r="E8" s="70"/>
      <c r="F8" s="137"/>
      <c r="L8" s="5"/>
      <c r="M8" s="118"/>
    </row>
    <row r="9" spans="1:13" ht="27.75" customHeight="1" x14ac:dyDescent="0.2">
      <c r="A9" s="73">
        <v>2</v>
      </c>
      <c r="B9" s="74" t="s">
        <v>132</v>
      </c>
      <c r="C9" s="73"/>
      <c r="D9" s="73"/>
      <c r="E9" s="122" t="s">
        <v>170</v>
      </c>
      <c r="F9" s="138"/>
      <c r="M9" s="119"/>
    </row>
    <row r="10" spans="1:13" ht="33" customHeight="1" x14ac:dyDescent="0.2">
      <c r="A10" s="73">
        <v>3</v>
      </c>
      <c r="B10" s="74" t="s">
        <v>133</v>
      </c>
      <c r="C10" s="73"/>
      <c r="D10" s="73"/>
      <c r="E10" s="122" t="s">
        <v>170</v>
      </c>
      <c r="F10" s="138"/>
    </row>
    <row r="11" spans="1:13" ht="29.25" customHeight="1" x14ac:dyDescent="0.2">
      <c r="A11" s="73">
        <v>4</v>
      </c>
      <c r="B11" s="74" t="s">
        <v>134</v>
      </c>
      <c r="C11" s="76"/>
      <c r="D11" s="76"/>
      <c r="E11" s="123" t="s">
        <v>170</v>
      </c>
      <c r="F11" s="138"/>
      <c r="M11" s="11"/>
    </row>
    <row r="12" spans="1:13" ht="29.25" customHeight="1" x14ac:dyDescent="0.2">
      <c r="A12" s="75" t="s">
        <v>77</v>
      </c>
      <c r="B12" s="74" t="s">
        <v>173</v>
      </c>
      <c r="C12" s="558" t="s">
        <v>166</v>
      </c>
      <c r="D12" s="559"/>
      <c r="E12" s="559"/>
      <c r="F12" s="134"/>
      <c r="M12" s="11"/>
    </row>
    <row r="13" spans="1:13" ht="30.75" customHeight="1" x14ac:dyDescent="0.2">
      <c r="A13" s="73">
        <v>5</v>
      </c>
      <c r="B13" s="155" t="s">
        <v>139</v>
      </c>
      <c r="C13" s="560" t="s">
        <v>166</v>
      </c>
      <c r="D13" s="561"/>
      <c r="E13" s="562"/>
      <c r="F13" s="138"/>
    </row>
    <row r="14" spans="1:13" ht="12.75" customHeight="1" x14ac:dyDescent="0.2">
      <c r="A14" s="5"/>
    </row>
    <row r="15" spans="1:13" ht="33" customHeight="1" x14ac:dyDescent="0.2">
      <c r="A15" s="555" t="s">
        <v>214</v>
      </c>
      <c r="B15" s="556"/>
      <c r="C15" s="556"/>
      <c r="D15" s="556"/>
      <c r="E15" s="556"/>
      <c r="F15" s="556"/>
      <c r="H15" s="557" t="s">
        <v>41</v>
      </c>
      <c r="I15" s="556"/>
      <c r="J15" s="556"/>
      <c r="L15" s="516" t="s">
        <v>48</v>
      </c>
      <c r="M15" s="517"/>
    </row>
    <row r="16" spans="1:13" ht="12.75" customHeight="1" x14ac:dyDescent="0.2">
      <c r="A16" s="56"/>
      <c r="B16" s="78"/>
      <c r="C16" s="78" t="s">
        <v>42</v>
      </c>
      <c r="D16" s="78" t="s">
        <v>43</v>
      </c>
      <c r="E16" s="78"/>
      <c r="F16" s="139" t="s">
        <v>44</v>
      </c>
      <c r="H16" s="9" t="s">
        <v>45</v>
      </c>
      <c r="I16" s="9" t="s">
        <v>46</v>
      </c>
      <c r="J16" s="9" t="s">
        <v>47</v>
      </c>
      <c r="L16" s="518"/>
      <c r="M16" s="519"/>
    </row>
    <row r="17" spans="1:13" ht="39.75" customHeight="1" x14ac:dyDescent="0.2">
      <c r="A17" s="56" t="s">
        <v>49</v>
      </c>
      <c r="B17" s="156" t="s">
        <v>174</v>
      </c>
      <c r="C17" s="156" t="s">
        <v>166</v>
      </c>
      <c r="D17" s="156"/>
      <c r="E17" s="156"/>
      <c r="F17" s="79"/>
      <c r="G17" s="15">
        <f>(C26*1)+(C27*2)+(C28*3)+(D26*7)</f>
        <v>0</v>
      </c>
      <c r="H17" s="206">
        <f>IF(AND(G17=4),1,IF(AND(G17&gt;4),0,IF(AND(G17&lt;4),0,IF(AND(G17=0),0))))</f>
        <v>0</v>
      </c>
      <c r="I17" s="206">
        <f>IF(AND(G17=3),1,IF(AND(G17=6),1,IF(AND(G17=7),0,IF(AND(G17=4),0,IF(AND(G17=0),0)))))</f>
        <v>0</v>
      </c>
      <c r="J17" s="206">
        <f>IF(AND(G17=7),1,IF(AND(G17&gt;7),0,IF(AND(G17&lt;7),0,IF(AND(G17=0),0))))</f>
        <v>0</v>
      </c>
      <c r="L17" s="54"/>
      <c r="M17" s="59" t="s">
        <v>144</v>
      </c>
    </row>
    <row r="18" spans="1:13" ht="35.1" customHeight="1" x14ac:dyDescent="0.2">
      <c r="A18" s="56" t="s">
        <v>51</v>
      </c>
      <c r="B18" s="156" t="s">
        <v>175</v>
      </c>
      <c r="C18" s="56"/>
      <c r="D18" s="56"/>
      <c r="E18" s="57" t="s">
        <v>170</v>
      </c>
      <c r="F18" s="126"/>
      <c r="L18" s="54"/>
      <c r="M18" s="81" t="s">
        <v>145</v>
      </c>
    </row>
    <row r="19" spans="1:13" ht="37.5" customHeight="1" x14ac:dyDescent="0.2">
      <c r="A19" s="56">
        <v>2</v>
      </c>
      <c r="B19" s="79" t="s">
        <v>136</v>
      </c>
      <c r="C19" s="56"/>
      <c r="D19" s="56"/>
      <c r="E19" s="57" t="s">
        <v>170</v>
      </c>
      <c r="F19" s="79"/>
      <c r="L19" s="54"/>
      <c r="M19" s="59" t="s">
        <v>146</v>
      </c>
    </row>
    <row r="20" spans="1:13" ht="60" customHeight="1" x14ac:dyDescent="0.2">
      <c r="A20" s="56">
        <v>3</v>
      </c>
      <c r="B20" s="126" t="s">
        <v>176</v>
      </c>
      <c r="C20" s="527" t="s">
        <v>172</v>
      </c>
      <c r="D20" s="528"/>
      <c r="E20" s="126" t="s">
        <v>196</v>
      </c>
      <c r="F20" s="79"/>
    </row>
    <row r="21" spans="1:13" ht="20.25" customHeight="1" x14ac:dyDescent="0.2">
      <c r="A21" s="77" t="s">
        <v>88</v>
      </c>
      <c r="B21" s="165" t="s">
        <v>181</v>
      </c>
      <c r="C21" s="169"/>
      <c r="D21" s="168"/>
      <c r="E21" s="166"/>
      <c r="F21" s="79"/>
    </row>
    <row r="22" spans="1:13" ht="24.75" customHeight="1" x14ac:dyDescent="0.2">
      <c r="A22" s="77" t="s">
        <v>177</v>
      </c>
      <c r="B22" s="165" t="s">
        <v>193</v>
      </c>
      <c r="C22" s="174"/>
      <c r="D22" s="168"/>
      <c r="E22" s="166"/>
      <c r="F22" s="79"/>
    </row>
    <row r="23" spans="1:13" ht="22.5" customHeight="1" x14ac:dyDescent="0.2">
      <c r="A23" s="77" t="s">
        <v>178</v>
      </c>
      <c r="B23" s="165" t="s">
        <v>194</v>
      </c>
      <c r="C23" s="169"/>
      <c r="D23" s="168"/>
      <c r="E23" s="166"/>
      <c r="F23" s="79"/>
    </row>
    <row r="24" spans="1:13" ht="24.75" customHeight="1" x14ac:dyDescent="0.2">
      <c r="A24" s="77" t="s">
        <v>179</v>
      </c>
      <c r="B24" s="165" t="s">
        <v>195</v>
      </c>
      <c r="C24" s="169"/>
      <c r="D24" s="168"/>
      <c r="E24" s="166"/>
      <c r="F24" s="79"/>
    </row>
    <row r="25" spans="1:13" ht="21" customHeight="1" x14ac:dyDescent="0.2">
      <c r="A25" s="77" t="s">
        <v>180</v>
      </c>
      <c r="B25" s="165" t="s">
        <v>182</v>
      </c>
      <c r="C25" s="169"/>
      <c r="D25" s="168"/>
      <c r="E25" s="166"/>
      <c r="F25" s="79"/>
    </row>
    <row r="26" spans="1:13" ht="42" customHeight="1" x14ac:dyDescent="0.2">
      <c r="A26" s="56">
        <v>4</v>
      </c>
      <c r="B26" s="57" t="s">
        <v>53</v>
      </c>
      <c r="C26" s="167"/>
      <c r="D26" s="167"/>
      <c r="E26" s="57" t="s">
        <v>170</v>
      </c>
      <c r="F26" s="57"/>
    </row>
    <row r="27" spans="1:13" ht="42" customHeight="1" x14ac:dyDescent="0.2">
      <c r="A27" s="77" t="s">
        <v>77</v>
      </c>
      <c r="B27" s="80" t="s">
        <v>143</v>
      </c>
      <c r="C27" s="56"/>
      <c r="D27" s="56"/>
      <c r="E27" s="57" t="s">
        <v>170</v>
      </c>
      <c r="F27" s="57"/>
      <c r="L27" s="82"/>
      <c r="M27" s="83"/>
    </row>
    <row r="28" spans="1:13" ht="42" customHeight="1" x14ac:dyDescent="0.2">
      <c r="A28" s="77" t="s">
        <v>78</v>
      </c>
      <c r="B28" s="58" t="s">
        <v>54</v>
      </c>
      <c r="C28" s="56"/>
      <c r="D28" s="56"/>
      <c r="E28" s="57" t="s">
        <v>170</v>
      </c>
      <c r="F28" s="57"/>
      <c r="L28" s="82"/>
      <c r="M28" s="83"/>
    </row>
    <row r="29" spans="1:13" ht="12.75" customHeight="1" x14ac:dyDescent="0.2">
      <c r="A29" s="5"/>
    </row>
    <row r="30" spans="1:13" ht="12.75" customHeight="1" x14ac:dyDescent="0.2">
      <c r="A30" s="5"/>
    </row>
    <row r="31" spans="1:13" ht="42.75" customHeight="1" x14ac:dyDescent="0.2">
      <c r="A31" s="546" t="s">
        <v>55</v>
      </c>
      <c r="B31" s="547"/>
      <c r="C31" s="547"/>
      <c r="D31" s="547"/>
      <c r="E31" s="547"/>
      <c r="F31" s="547"/>
      <c r="G31" s="13"/>
      <c r="H31" s="548" t="s">
        <v>41</v>
      </c>
      <c r="I31" s="549"/>
      <c r="J31" s="549"/>
      <c r="L31" s="516" t="s">
        <v>48</v>
      </c>
      <c r="M31" s="517"/>
    </row>
    <row r="32" spans="1:13" ht="12.75" customHeight="1" x14ac:dyDescent="0.2">
      <c r="A32" s="5"/>
      <c r="B32" s="5"/>
      <c r="C32" s="5" t="s">
        <v>42</v>
      </c>
      <c r="D32" s="5" t="s">
        <v>43</v>
      </c>
      <c r="E32" s="5" t="s">
        <v>56</v>
      </c>
      <c r="F32" s="140" t="s">
        <v>44</v>
      </c>
      <c r="H32" s="14" t="s">
        <v>45</v>
      </c>
      <c r="I32" s="14" t="s">
        <v>46</v>
      </c>
      <c r="J32" s="14" t="s">
        <v>47</v>
      </c>
      <c r="L32" s="518"/>
      <c r="M32" s="519"/>
    </row>
    <row r="33" spans="1:13" ht="28.5" customHeight="1" x14ac:dyDescent="0.2">
      <c r="A33" s="32">
        <v>1</v>
      </c>
      <c r="B33" s="33" t="s">
        <v>57</v>
      </c>
      <c r="C33" s="34"/>
      <c r="D33" s="34"/>
      <c r="E33" s="127" t="s">
        <v>170</v>
      </c>
      <c r="F33" s="127"/>
      <c r="G33" s="15">
        <f>(C33*1)+(C34*1)+(D33*4)</f>
        <v>0</v>
      </c>
      <c r="H33" s="205">
        <f>IF(AND(G33=4),1,IF(AND(G33=9),1,IF(AND(G33&lt;4),0,IF(AND(G33&gt;9),0,IF(AND(G33=0),0)))))</f>
        <v>0</v>
      </c>
      <c r="I33" s="205">
        <f>IF(AND(G33=1),1,IF(AND(G33=2),1,IF(AND(G33&gt;2),0,IF(AND(G33=0),0))))</f>
        <v>0</v>
      </c>
      <c r="J33" s="205">
        <f>IF(AND(G33=3),1,IF(AND(G33&gt;3),0,IF(AND(G33&lt;3),0,IF(AND(G33=0),0))))</f>
        <v>0</v>
      </c>
      <c r="L33" s="28"/>
      <c r="M33" s="55" t="s">
        <v>58</v>
      </c>
    </row>
    <row r="34" spans="1:13" ht="84.75" customHeight="1" x14ac:dyDescent="0.2">
      <c r="A34" s="32" t="s">
        <v>49</v>
      </c>
      <c r="B34" s="35" t="s">
        <v>59</v>
      </c>
      <c r="C34" s="537"/>
      <c r="D34" s="538"/>
      <c r="E34" s="128" t="s">
        <v>189</v>
      </c>
      <c r="F34" s="127"/>
      <c r="H34" s="11"/>
      <c r="I34" s="11"/>
      <c r="J34" s="11"/>
      <c r="L34" s="28"/>
      <c r="M34" s="55" t="s">
        <v>60</v>
      </c>
    </row>
    <row r="35" spans="1:13" ht="73.5" customHeight="1" x14ac:dyDescent="0.2">
      <c r="A35" s="84" t="s">
        <v>51</v>
      </c>
      <c r="B35" s="85" t="s">
        <v>61</v>
      </c>
      <c r="C35" s="539" t="s">
        <v>167</v>
      </c>
      <c r="D35" s="540"/>
      <c r="E35" s="541"/>
      <c r="F35" s="141"/>
      <c r="H35" s="11"/>
      <c r="I35" s="11"/>
      <c r="J35" s="11"/>
      <c r="L35" s="28"/>
      <c r="M35" s="55" t="s">
        <v>62</v>
      </c>
    </row>
    <row r="36" spans="1:13" ht="73.5" customHeight="1" x14ac:dyDescent="0.2">
      <c r="A36" s="86">
        <v>2</v>
      </c>
      <c r="B36" s="87" t="s">
        <v>147</v>
      </c>
      <c r="C36" s="90"/>
      <c r="D36" s="90"/>
      <c r="E36" s="127" t="s">
        <v>170</v>
      </c>
      <c r="F36" s="142"/>
      <c r="H36" s="11"/>
      <c r="I36" s="11"/>
      <c r="J36" s="11"/>
      <c r="L36" s="11"/>
      <c r="M36" s="83"/>
    </row>
    <row r="37" spans="1:13" ht="73.5" customHeight="1" x14ac:dyDescent="0.2">
      <c r="A37" s="88" t="s">
        <v>68</v>
      </c>
      <c r="B37" s="87" t="s">
        <v>148</v>
      </c>
      <c r="C37" s="90"/>
      <c r="D37" s="90"/>
      <c r="E37" s="127" t="s">
        <v>170</v>
      </c>
      <c r="F37" s="142"/>
      <c r="H37" s="11"/>
      <c r="I37" s="11"/>
      <c r="J37" s="11"/>
      <c r="L37" s="11"/>
      <c r="M37" s="83"/>
    </row>
    <row r="38" spans="1:13" ht="67.5" customHeight="1" x14ac:dyDescent="0.2">
      <c r="A38" s="90">
        <v>3</v>
      </c>
      <c r="B38" s="89" t="s">
        <v>183</v>
      </c>
      <c r="C38" s="535" t="s">
        <v>172</v>
      </c>
      <c r="D38" s="536"/>
      <c r="E38" s="127"/>
      <c r="F38" s="89"/>
    </row>
    <row r="39" spans="1:13" ht="24.75" customHeight="1" x14ac:dyDescent="0.2">
      <c r="A39" s="90" t="s">
        <v>88</v>
      </c>
      <c r="B39" s="89" t="s">
        <v>184</v>
      </c>
      <c r="C39" s="90"/>
      <c r="D39" s="90"/>
      <c r="E39" s="163"/>
      <c r="F39" s="89"/>
    </row>
    <row r="40" spans="1:13" ht="31.5" customHeight="1" x14ac:dyDescent="0.2">
      <c r="A40" s="90" t="s">
        <v>177</v>
      </c>
      <c r="B40" s="89" t="s">
        <v>192</v>
      </c>
      <c r="C40" s="90"/>
      <c r="D40" s="90"/>
      <c r="E40" s="163"/>
      <c r="F40" s="89"/>
    </row>
    <row r="41" spans="1:13" ht="23.25" customHeight="1" x14ac:dyDescent="0.2">
      <c r="A41" s="90" t="s">
        <v>178</v>
      </c>
      <c r="B41" s="89" t="s">
        <v>185</v>
      </c>
      <c r="C41" s="164"/>
      <c r="D41" s="276"/>
      <c r="E41" s="163"/>
      <c r="F41" s="89"/>
    </row>
    <row r="42" spans="1:13" ht="12.75" customHeight="1" x14ac:dyDescent="0.2">
      <c r="A42" s="5"/>
      <c r="B42" s="68"/>
    </row>
    <row r="43" spans="1:13" ht="12.75" customHeight="1" x14ac:dyDescent="0.2">
      <c r="A43" s="5"/>
      <c r="B43" s="68"/>
    </row>
    <row r="44" spans="1:13" ht="12.75" customHeight="1" x14ac:dyDescent="0.2">
      <c r="A44" s="5"/>
    </row>
    <row r="45" spans="1:13" ht="39.75" customHeight="1" x14ac:dyDescent="0.2">
      <c r="A45" s="530" t="s">
        <v>63</v>
      </c>
      <c r="B45" s="531"/>
      <c r="C45" s="531"/>
      <c r="D45" s="531"/>
      <c r="E45" s="531"/>
      <c r="F45" s="531"/>
      <c r="H45" s="532" t="s">
        <v>41</v>
      </c>
      <c r="I45" s="533"/>
      <c r="J45" s="533"/>
      <c r="L45" s="516" t="s">
        <v>48</v>
      </c>
      <c r="M45" s="517"/>
    </row>
    <row r="46" spans="1:13" ht="12.75" customHeight="1" x14ac:dyDescent="0.2">
      <c r="A46" s="130"/>
      <c r="B46" s="130"/>
      <c r="C46" s="157" t="s">
        <v>42</v>
      </c>
      <c r="D46" s="157" t="s">
        <v>43</v>
      </c>
      <c r="E46" s="130"/>
      <c r="F46" s="162" t="s">
        <v>44</v>
      </c>
      <c r="H46" s="14" t="s">
        <v>45</v>
      </c>
      <c r="I46" s="14" t="s">
        <v>46</v>
      </c>
      <c r="J46" s="14" t="s">
        <v>47</v>
      </c>
      <c r="L46" s="518"/>
      <c r="M46" s="519"/>
    </row>
    <row r="47" spans="1:13" ht="30" customHeight="1" x14ac:dyDescent="0.2">
      <c r="A47" s="158">
        <v>1</v>
      </c>
      <c r="B47" s="159" t="s">
        <v>149</v>
      </c>
      <c r="C47" s="160"/>
      <c r="D47" s="160"/>
      <c r="E47" s="63" t="s">
        <v>170</v>
      </c>
      <c r="F47" s="161"/>
      <c r="G47" s="15">
        <f>(C47*3)+(C49*1)+(C51*3)+(C53*1)+(D47*11)+(D51*11)</f>
        <v>0</v>
      </c>
      <c r="H47" s="205">
        <f>IF(AND(G47=22),1,IF(AND(G47&lt;22),0,IF(AND(G47&gt;22),0,IF(AND(G47=0),0))))</f>
        <v>0</v>
      </c>
      <c r="I47" s="205">
        <f>IF(AND(G47=14),1,IF(AND(G47=6),1,IF(AND(G47&lt;3),0,IF(AND(G47&gt;3),0,IF(AND(G47=0),0)))))</f>
        <v>0</v>
      </c>
      <c r="J47" s="205">
        <f>IF(AND(G47=4),1,IF(AND(G47=7),1,IF(AND(G47=8),1,IF(AND(G47=15),1,IF(AND(G47&lt;4),0,IF(AND(G47&gt;4&gt;7),0,IF(AND(G47&gt;8),0,IF(AND(G47=0),0))))))))</f>
        <v>0</v>
      </c>
      <c r="L47" s="28"/>
      <c r="M47" s="55" t="s">
        <v>64</v>
      </c>
    </row>
    <row r="48" spans="1:13" ht="60" customHeight="1" x14ac:dyDescent="0.2">
      <c r="A48" s="42" t="s">
        <v>49</v>
      </c>
      <c r="B48" s="91" t="s">
        <v>186</v>
      </c>
      <c r="C48" s="485" t="s">
        <v>167</v>
      </c>
      <c r="D48" s="486"/>
      <c r="E48" s="487"/>
      <c r="F48" s="144"/>
      <c r="H48" s="11"/>
      <c r="I48" s="11"/>
      <c r="J48" s="11"/>
      <c r="L48" s="28"/>
      <c r="M48" s="59" t="s">
        <v>130</v>
      </c>
    </row>
    <row r="49" spans="1:13" ht="85.5" customHeight="1" x14ac:dyDescent="0.2">
      <c r="A49" s="42" t="s">
        <v>51</v>
      </c>
      <c r="B49" s="43" t="s">
        <v>66</v>
      </c>
      <c r="C49" s="488"/>
      <c r="D49" s="489"/>
      <c r="E49" s="129" t="s">
        <v>190</v>
      </c>
      <c r="F49" s="143"/>
      <c r="H49" s="11"/>
      <c r="I49" s="11"/>
      <c r="J49" s="11"/>
      <c r="L49" s="28"/>
      <c r="M49" s="55" t="s">
        <v>67</v>
      </c>
    </row>
    <row r="50" spans="1:13" ht="12.75" customHeight="1" x14ac:dyDescent="0.2">
      <c r="A50" s="42"/>
      <c r="B50" s="43"/>
      <c r="C50" s="157" t="s">
        <v>42</v>
      </c>
      <c r="D50" s="157" t="s">
        <v>43</v>
      </c>
      <c r="E50" s="64"/>
      <c r="F50" s="143"/>
      <c r="H50" s="11"/>
      <c r="I50" s="11"/>
      <c r="J50" s="11"/>
    </row>
    <row r="51" spans="1:13" ht="26.25" customHeight="1" x14ac:dyDescent="0.2">
      <c r="A51" s="42">
        <v>2</v>
      </c>
      <c r="B51" s="92" t="s">
        <v>187</v>
      </c>
      <c r="C51" s="130"/>
      <c r="D51" s="130"/>
      <c r="E51" s="63" t="s">
        <v>170</v>
      </c>
      <c r="F51" s="143"/>
      <c r="H51" s="11"/>
      <c r="I51" s="11"/>
      <c r="J51" s="11"/>
    </row>
    <row r="52" spans="1:13" ht="63" customHeight="1" x14ac:dyDescent="0.2">
      <c r="A52" s="42" t="s">
        <v>68</v>
      </c>
      <c r="B52" s="44" t="s">
        <v>65</v>
      </c>
      <c r="C52" s="490" t="s">
        <v>167</v>
      </c>
      <c r="D52" s="491"/>
      <c r="E52" s="487"/>
      <c r="F52" s="120"/>
      <c r="H52" s="11"/>
      <c r="I52" s="11"/>
      <c r="J52" s="11"/>
    </row>
    <row r="53" spans="1:13" ht="88.5" customHeight="1" x14ac:dyDescent="0.2">
      <c r="A53" s="42" t="s">
        <v>69</v>
      </c>
      <c r="B53" s="43" t="s">
        <v>66</v>
      </c>
      <c r="C53" s="492"/>
      <c r="D53" s="493"/>
      <c r="E53" s="129" t="s">
        <v>168</v>
      </c>
      <c r="F53" s="145"/>
      <c r="H53" s="11"/>
      <c r="I53" s="11"/>
      <c r="J53" s="11"/>
    </row>
    <row r="54" spans="1:13" ht="12.75" customHeight="1" x14ac:dyDescent="0.2">
      <c r="A54" s="5"/>
    </row>
    <row r="55" spans="1:13" ht="12.75" customHeight="1" x14ac:dyDescent="0.2">
      <c r="A55" s="5"/>
    </row>
    <row r="56" spans="1:13" ht="12.75" customHeight="1" x14ac:dyDescent="0.2">
      <c r="A56" s="5"/>
    </row>
    <row r="57" spans="1:13" ht="42.75" customHeight="1" x14ac:dyDescent="0.2">
      <c r="A57" s="504" t="s">
        <v>84</v>
      </c>
      <c r="B57" s="505"/>
      <c r="C57" s="505"/>
      <c r="D57" s="505"/>
      <c r="E57" s="505"/>
      <c r="F57" s="505"/>
      <c r="H57" s="504" t="s">
        <v>41</v>
      </c>
      <c r="I57" s="529"/>
      <c r="J57" s="529"/>
      <c r="L57" s="516" t="s">
        <v>48</v>
      </c>
      <c r="M57" s="517"/>
    </row>
    <row r="58" spans="1:13" ht="12.75" customHeight="1" x14ac:dyDescent="0.2">
      <c r="A58" s="6"/>
      <c r="B58" s="6"/>
      <c r="C58" s="133" t="s">
        <v>42</v>
      </c>
      <c r="D58" s="133" t="s">
        <v>43</v>
      </c>
      <c r="E58" s="6"/>
      <c r="F58" s="150" t="s">
        <v>44</v>
      </c>
      <c r="H58" s="14" t="s">
        <v>45</v>
      </c>
      <c r="I58" s="14" t="s">
        <v>46</v>
      </c>
      <c r="J58" s="14" t="s">
        <v>47</v>
      </c>
      <c r="L58" s="518"/>
      <c r="M58" s="519"/>
    </row>
    <row r="59" spans="1:13" ht="45" customHeight="1" x14ac:dyDescent="0.2">
      <c r="A59" s="45">
        <v>1</v>
      </c>
      <c r="B59" s="46" t="s">
        <v>85</v>
      </c>
      <c r="C59" s="47"/>
      <c r="D59" s="47"/>
      <c r="E59" s="51" t="s">
        <v>170</v>
      </c>
      <c r="F59" s="151"/>
      <c r="G59" s="15">
        <f>(C59*1)+(C60*1)+(C62*1)+(C65*1)+(D59*5)+(D65*5)</f>
        <v>0</v>
      </c>
      <c r="H59" s="205">
        <f>IF(AND(G59=5),1,IF(AND(G59=7),1,IF(AND(G59=10),1,IF(AND(G59=11),1,IF(AND(G59&lt;5),0,IF(AND(G59=6),0,IF(AND(G59&gt;7),0,IF(AND(G59&lt;10),0,IF(AND(G59&gt;11),0,IF(AND(G59=0),0))))))))))</f>
        <v>0</v>
      </c>
      <c r="I59" s="205">
        <f>IF(AND(G59=8),1,IF(AND(G59&lt;8),0,IF(AND(G59&gt;8),0,IF(AND(G59=0),0))))</f>
        <v>0</v>
      </c>
      <c r="J59" s="205">
        <f>IF(AND(G59=3),1,IF(AND(G59=4),1,IF(AND(G59&lt;3),0,IF(AND(G59&gt;4),0,IF(AND(G59=0),0)))))</f>
        <v>0</v>
      </c>
      <c r="L59" s="54"/>
      <c r="M59" s="59" t="s">
        <v>150</v>
      </c>
    </row>
    <row r="60" spans="1:13" ht="60" customHeight="1" x14ac:dyDescent="0.2">
      <c r="A60" s="45">
        <v>2</v>
      </c>
      <c r="B60" s="49" t="s">
        <v>86</v>
      </c>
      <c r="C60" s="515"/>
      <c r="D60" s="503"/>
      <c r="E60" s="132" t="s">
        <v>171</v>
      </c>
      <c r="F60" s="151" t="s">
        <v>260</v>
      </c>
      <c r="L60" s="511"/>
      <c r="M60" s="513" t="s">
        <v>151</v>
      </c>
    </row>
    <row r="61" spans="1:13" ht="10.5" customHeight="1" x14ac:dyDescent="0.2">
      <c r="A61" s="45"/>
      <c r="B61" s="49"/>
      <c r="C61" s="133" t="s">
        <v>42</v>
      </c>
      <c r="D61" s="133" t="s">
        <v>43</v>
      </c>
      <c r="E61" s="62"/>
      <c r="F61" s="151"/>
      <c r="L61" s="512"/>
      <c r="M61" s="514"/>
    </row>
    <row r="62" spans="1:13" ht="75" customHeight="1" x14ac:dyDescent="0.2">
      <c r="A62" s="45">
        <v>3</v>
      </c>
      <c r="B62" s="46" t="s">
        <v>87</v>
      </c>
      <c r="C62" s="50"/>
      <c r="D62" s="50"/>
      <c r="E62" s="51" t="s">
        <v>170</v>
      </c>
      <c r="F62" s="151"/>
      <c r="L62" s="54"/>
      <c r="M62" s="59" t="s">
        <v>152</v>
      </c>
    </row>
    <row r="63" spans="1:13" ht="54" customHeight="1" x14ac:dyDescent="0.2">
      <c r="A63" s="45" t="s">
        <v>88</v>
      </c>
      <c r="B63" s="46" t="s">
        <v>89</v>
      </c>
      <c r="C63" s="499" t="s">
        <v>169</v>
      </c>
      <c r="D63" s="500"/>
      <c r="E63" s="501"/>
      <c r="F63" s="151" t="s">
        <v>261</v>
      </c>
    </row>
    <row r="64" spans="1:13" ht="13.5" customHeight="1" x14ac:dyDescent="0.2">
      <c r="A64" s="45"/>
      <c r="B64" s="49"/>
      <c r="C64" s="133" t="s">
        <v>42</v>
      </c>
      <c r="D64" s="133" t="s">
        <v>43</v>
      </c>
      <c r="E64" s="65"/>
      <c r="F64" s="151"/>
    </row>
    <row r="65" spans="1:13" ht="30.75" customHeight="1" x14ac:dyDescent="0.2">
      <c r="A65" s="45">
        <v>4</v>
      </c>
      <c r="B65" s="46" t="s">
        <v>90</v>
      </c>
      <c r="C65" s="50"/>
      <c r="D65" s="50"/>
      <c r="E65" s="181" t="s">
        <v>170</v>
      </c>
      <c r="F65" s="152"/>
    </row>
    <row r="66" spans="1:13" ht="83.25" customHeight="1" x14ac:dyDescent="0.2">
      <c r="A66" s="45">
        <v>5</v>
      </c>
      <c r="B66" s="51" t="s">
        <v>91</v>
      </c>
      <c r="C66" s="502" t="s">
        <v>172</v>
      </c>
      <c r="D66" s="503"/>
      <c r="E66" s="48"/>
      <c r="F66" s="151"/>
    </row>
    <row r="67" spans="1:13" ht="12.75" customHeight="1" x14ac:dyDescent="0.2">
      <c r="A67" s="45" t="s">
        <v>92</v>
      </c>
      <c r="B67" s="94" t="s">
        <v>154</v>
      </c>
      <c r="C67" s="173"/>
      <c r="D67" s="65"/>
      <c r="E67" s="96" t="s">
        <v>159</v>
      </c>
      <c r="F67" s="151"/>
    </row>
    <row r="68" spans="1:13" ht="12.75" customHeight="1" x14ac:dyDescent="0.2">
      <c r="A68" s="45" t="s">
        <v>93</v>
      </c>
      <c r="B68" s="94" t="s">
        <v>155</v>
      </c>
      <c r="C68" s="173"/>
      <c r="D68" s="65"/>
      <c r="E68" s="96" t="s">
        <v>159</v>
      </c>
      <c r="F68" s="151"/>
    </row>
    <row r="69" spans="1:13" ht="12.75" customHeight="1" x14ac:dyDescent="0.2">
      <c r="A69" s="45" t="s">
        <v>94</v>
      </c>
      <c r="B69" s="46" t="s">
        <v>95</v>
      </c>
      <c r="C69" s="173"/>
      <c r="D69" s="65"/>
      <c r="E69" s="96" t="s">
        <v>159</v>
      </c>
      <c r="F69" s="153"/>
    </row>
    <row r="70" spans="1:13" ht="12.75" customHeight="1" x14ac:dyDescent="0.2">
      <c r="A70" s="5"/>
    </row>
    <row r="71" spans="1:13" ht="12.75" customHeight="1" x14ac:dyDescent="0.2">
      <c r="A71" s="5"/>
    </row>
    <row r="72" spans="1:13" ht="12.75" customHeight="1" x14ac:dyDescent="0.2">
      <c r="A72" s="5"/>
    </row>
    <row r="73" spans="1:13" ht="12.75" customHeight="1" x14ac:dyDescent="0.2">
      <c r="A73" s="506" t="s">
        <v>70</v>
      </c>
      <c r="B73" s="507"/>
      <c r="C73" s="507"/>
      <c r="D73" s="507"/>
      <c r="E73" s="507"/>
      <c r="F73" s="526"/>
      <c r="H73" s="506" t="s">
        <v>41</v>
      </c>
      <c r="I73" s="507"/>
      <c r="J73" s="507"/>
      <c r="L73" s="516" t="s">
        <v>48</v>
      </c>
      <c r="M73" s="517"/>
    </row>
    <row r="74" spans="1:13" ht="12.75" customHeight="1" x14ac:dyDescent="0.2">
      <c r="A74" s="6"/>
      <c r="B74" s="6"/>
      <c r="E74" s="10"/>
      <c r="F74" s="146" t="s">
        <v>44</v>
      </c>
      <c r="H74" s="14" t="s">
        <v>45</v>
      </c>
      <c r="I74" s="14" t="s">
        <v>46</v>
      </c>
      <c r="J74" s="14" t="s">
        <v>47</v>
      </c>
      <c r="L74" s="518"/>
      <c r="M74" s="519"/>
    </row>
    <row r="75" spans="1:13" ht="44.45" customHeight="1" x14ac:dyDescent="0.2">
      <c r="A75" s="36">
        <v>1</v>
      </c>
      <c r="B75" s="93" t="s">
        <v>153</v>
      </c>
      <c r="C75" s="520" t="s">
        <v>191</v>
      </c>
      <c r="D75" s="521"/>
      <c r="E75" s="522"/>
      <c r="F75" s="277"/>
      <c r="G75" s="15">
        <f>(C79*1)+(C80*2)+(C81*3)+(C83*4)+(D83*8)</f>
        <v>0</v>
      </c>
      <c r="H75" s="205">
        <f>IF(AND(G75=9),1,IF(AND(G75&lt;9),0,IF(AND(G75&gt;9),0,IF(AND(G75=0),0))))</f>
        <v>0</v>
      </c>
      <c r="I75" s="205">
        <f>IF(AND(G75=6),1,IF(AND(G75=10),1,IF(AND(G75=11),1,IF(AND(G75&lt;10),0,IF(AND(G75&gt;11),0,IF(AND(G75=0),0))))))</f>
        <v>0</v>
      </c>
      <c r="J75" s="205">
        <f>IF(AND(G75=7),1,IF(AND(G75&lt;7),0,IF(AND(G75&gt;7),0,IF(AND(G75=0),0))))</f>
        <v>0</v>
      </c>
      <c r="L75" s="53"/>
      <c r="M75" s="29" t="s">
        <v>71</v>
      </c>
    </row>
    <row r="76" spans="1:13" ht="44.45" customHeight="1" x14ac:dyDescent="0.2">
      <c r="A76" s="36">
        <v>2</v>
      </c>
      <c r="B76" s="39" t="s">
        <v>72</v>
      </c>
      <c r="C76" s="520" t="s">
        <v>191</v>
      </c>
      <c r="D76" s="521"/>
      <c r="E76" s="522"/>
      <c r="F76" s="277"/>
      <c r="L76" s="53"/>
      <c r="M76" s="29" t="s">
        <v>73</v>
      </c>
    </row>
    <row r="77" spans="1:13" ht="44.45" customHeight="1" x14ac:dyDescent="0.2">
      <c r="A77" s="36">
        <v>3</v>
      </c>
      <c r="B77" s="93" t="s">
        <v>188</v>
      </c>
      <c r="C77" s="520" t="s">
        <v>191</v>
      </c>
      <c r="D77" s="521"/>
      <c r="E77" s="522"/>
      <c r="F77" s="277"/>
      <c r="L77" s="53"/>
      <c r="M77" s="29" t="s">
        <v>74</v>
      </c>
    </row>
    <row r="78" spans="1:13" ht="56.1" customHeight="1" x14ac:dyDescent="0.2">
      <c r="A78" s="36">
        <v>4</v>
      </c>
      <c r="B78" s="41" t="s">
        <v>75</v>
      </c>
      <c r="C78" s="523" t="s">
        <v>76</v>
      </c>
      <c r="D78" s="524"/>
      <c r="E78" s="525"/>
      <c r="F78" s="148"/>
    </row>
    <row r="79" spans="1:13" ht="56.1" customHeight="1" x14ac:dyDescent="0.2">
      <c r="A79" s="60" t="s">
        <v>77</v>
      </c>
      <c r="B79" s="61" t="s">
        <v>127</v>
      </c>
      <c r="C79" s="494"/>
      <c r="D79" s="495"/>
      <c r="E79" s="496" t="s">
        <v>205</v>
      </c>
      <c r="F79" s="508"/>
    </row>
    <row r="80" spans="1:13" ht="56.1" customHeight="1" x14ac:dyDescent="0.2">
      <c r="A80" s="60" t="s">
        <v>78</v>
      </c>
      <c r="B80" s="61" t="s">
        <v>128</v>
      </c>
      <c r="C80" s="494"/>
      <c r="D80" s="495"/>
      <c r="E80" s="497"/>
      <c r="F80" s="509"/>
    </row>
    <row r="81" spans="1:6" ht="56.1" customHeight="1" x14ac:dyDescent="0.2">
      <c r="A81" s="60" t="s">
        <v>79</v>
      </c>
      <c r="B81" s="61" t="s">
        <v>129</v>
      </c>
      <c r="C81" s="494"/>
      <c r="D81" s="495"/>
      <c r="E81" s="498"/>
      <c r="F81" s="510"/>
    </row>
    <row r="82" spans="1:6" ht="24.75" customHeight="1" x14ac:dyDescent="0.2">
      <c r="A82" s="38"/>
      <c r="B82" s="38"/>
      <c r="C82" s="131" t="s">
        <v>42</v>
      </c>
      <c r="D82" s="131" t="s">
        <v>43</v>
      </c>
      <c r="E82" s="38"/>
      <c r="F82" s="148"/>
    </row>
    <row r="83" spans="1:6" ht="56.1" customHeight="1" x14ac:dyDescent="0.2">
      <c r="A83" s="36">
        <v>5</v>
      </c>
      <c r="B83" s="41" t="s">
        <v>80</v>
      </c>
      <c r="C83" s="37"/>
      <c r="D83" s="37"/>
      <c r="E83" s="121" t="s">
        <v>170</v>
      </c>
      <c r="F83" s="149"/>
    </row>
    <row r="84" spans="1:6" ht="28.5" customHeight="1" x14ac:dyDescent="0.2">
      <c r="A84" s="36">
        <v>6</v>
      </c>
      <c r="B84" s="40" t="s">
        <v>81</v>
      </c>
      <c r="C84" s="482" t="s">
        <v>169</v>
      </c>
      <c r="D84" s="483"/>
      <c r="E84" s="484"/>
      <c r="F84" s="277"/>
    </row>
    <row r="85" spans="1:6" ht="41.25" customHeight="1" x14ac:dyDescent="0.2">
      <c r="A85" s="36" t="s">
        <v>82</v>
      </c>
      <c r="B85" s="40" t="s">
        <v>83</v>
      </c>
      <c r="C85" s="482" t="s">
        <v>169</v>
      </c>
      <c r="D85" s="483"/>
      <c r="E85" s="484"/>
      <c r="F85" s="147"/>
    </row>
    <row r="86" spans="1:6" ht="12.75" customHeight="1" x14ac:dyDescent="0.2">
      <c r="A86" s="5"/>
    </row>
    <row r="87" spans="1:6" ht="12.75" customHeight="1" x14ac:dyDescent="0.2">
      <c r="A87" s="5"/>
    </row>
    <row r="88" spans="1:6" ht="12.75" customHeight="1" x14ac:dyDescent="0.2">
      <c r="A88" s="5"/>
    </row>
    <row r="89" spans="1:6" ht="12.75" customHeight="1" x14ac:dyDescent="0.2">
      <c r="A89" s="5"/>
    </row>
    <row r="90" spans="1:6" ht="12.75" customHeight="1" x14ac:dyDescent="0.2">
      <c r="A90" s="5"/>
    </row>
    <row r="91" spans="1:6" ht="12.75" customHeight="1" x14ac:dyDescent="0.2">
      <c r="A91" s="5"/>
    </row>
    <row r="92" spans="1:6" ht="12.75" customHeight="1" x14ac:dyDescent="0.2">
      <c r="A92" s="5"/>
    </row>
    <row r="93" spans="1:6" ht="12.75" customHeight="1" x14ac:dyDescent="0.2">
      <c r="A93" s="5"/>
    </row>
    <row r="94" spans="1:6" ht="12.75" customHeight="1" x14ac:dyDescent="0.2">
      <c r="A94" s="5"/>
    </row>
    <row r="95" spans="1:6" ht="12.75" customHeight="1" x14ac:dyDescent="0.2">
      <c r="A95" s="5"/>
    </row>
    <row r="96" spans="1:6" ht="12.75" customHeight="1" x14ac:dyDescent="0.2">
      <c r="A96" s="5"/>
    </row>
    <row r="97" spans="1:1" ht="12.75" customHeight="1" x14ac:dyDescent="0.2">
      <c r="A97" s="5"/>
    </row>
    <row r="98" spans="1:1" ht="12.75" customHeight="1" x14ac:dyDescent="0.2">
      <c r="A98" s="5"/>
    </row>
    <row r="99" spans="1:1" ht="12.75" customHeight="1" x14ac:dyDescent="0.2">
      <c r="A99" s="5"/>
    </row>
    <row r="100" spans="1:1" ht="12.75" customHeight="1" x14ac:dyDescent="0.2">
      <c r="A100" s="5"/>
    </row>
    <row r="101" spans="1:1" ht="12.75" customHeight="1" x14ac:dyDescent="0.2">
      <c r="A101" s="5"/>
    </row>
    <row r="102" spans="1:1" ht="12.75" customHeight="1" x14ac:dyDescent="0.2">
      <c r="A102" s="5"/>
    </row>
    <row r="103" spans="1:1" ht="12.75" customHeight="1" x14ac:dyDescent="0.2">
      <c r="A103" s="5"/>
    </row>
    <row r="104" spans="1:1" ht="12.75" customHeight="1" x14ac:dyDescent="0.2">
      <c r="A104" s="5"/>
    </row>
    <row r="105" spans="1:1" ht="12.75" customHeight="1" x14ac:dyDescent="0.2">
      <c r="A105" s="5"/>
    </row>
    <row r="106" spans="1:1" ht="12.75" customHeight="1" x14ac:dyDescent="0.2">
      <c r="A106" s="5"/>
    </row>
    <row r="107" spans="1:1" ht="12.75" customHeight="1" x14ac:dyDescent="0.2">
      <c r="A107" s="5"/>
    </row>
    <row r="108" spans="1:1" ht="12.75" customHeight="1" x14ac:dyDescent="0.2">
      <c r="A108" s="5"/>
    </row>
    <row r="109" spans="1:1" ht="12.75" customHeight="1" x14ac:dyDescent="0.2">
      <c r="A109" s="5"/>
    </row>
    <row r="110" spans="1:1" ht="12.75" customHeight="1" x14ac:dyDescent="0.2">
      <c r="A110" s="5"/>
    </row>
    <row r="111" spans="1:1" ht="12.75" customHeight="1" x14ac:dyDescent="0.2">
      <c r="A111" s="5"/>
    </row>
    <row r="112" spans="1:1" ht="12.75" customHeight="1" x14ac:dyDescent="0.2">
      <c r="A112" s="5"/>
    </row>
    <row r="113" spans="1:1" ht="12.75" customHeight="1" x14ac:dyDescent="0.2">
      <c r="A113" s="5"/>
    </row>
    <row r="114" spans="1:1" ht="12.75" customHeight="1" x14ac:dyDescent="0.2">
      <c r="A114" s="5"/>
    </row>
    <row r="115" spans="1:1" ht="12.75" customHeight="1" x14ac:dyDescent="0.2">
      <c r="A115" s="5"/>
    </row>
    <row r="116" spans="1:1" ht="12.75" customHeight="1" x14ac:dyDescent="0.2">
      <c r="A116" s="5"/>
    </row>
    <row r="117" spans="1:1" ht="12.75" customHeight="1" x14ac:dyDescent="0.2">
      <c r="A117" s="5"/>
    </row>
    <row r="118" spans="1:1" ht="12.75" customHeight="1" x14ac:dyDescent="0.2">
      <c r="A118" s="5"/>
    </row>
    <row r="119" spans="1:1" ht="12.75" customHeight="1" x14ac:dyDescent="0.2">
      <c r="A119" s="5"/>
    </row>
    <row r="120" spans="1:1" ht="12.75" customHeight="1" x14ac:dyDescent="0.2">
      <c r="A120" s="5"/>
    </row>
    <row r="121" spans="1:1" ht="12.75" customHeight="1" x14ac:dyDescent="0.2">
      <c r="A121" s="5"/>
    </row>
    <row r="122" spans="1:1" ht="12.75" customHeight="1" x14ac:dyDescent="0.2">
      <c r="A122" s="5"/>
    </row>
    <row r="123" spans="1:1" ht="12.75" customHeight="1" x14ac:dyDescent="0.2">
      <c r="A123" s="5"/>
    </row>
    <row r="124" spans="1:1" ht="12.75" customHeight="1" x14ac:dyDescent="0.2">
      <c r="A124" s="5"/>
    </row>
    <row r="125" spans="1:1" ht="12.75" customHeight="1" x14ac:dyDescent="0.2">
      <c r="A125" s="5"/>
    </row>
    <row r="126" spans="1:1" ht="12.75" customHeight="1" x14ac:dyDescent="0.2">
      <c r="A126" s="5"/>
    </row>
    <row r="127" spans="1:1" ht="12.75" customHeight="1" x14ac:dyDescent="0.2">
      <c r="A127" s="5"/>
    </row>
    <row r="128" spans="1:1" ht="12.75" customHeight="1" x14ac:dyDescent="0.2">
      <c r="A128" s="5"/>
    </row>
    <row r="129" spans="1:1" ht="12.75" customHeight="1" x14ac:dyDescent="0.2">
      <c r="A129" s="5"/>
    </row>
    <row r="130" spans="1:1" ht="12.75" customHeight="1" x14ac:dyDescent="0.2">
      <c r="A130" s="5"/>
    </row>
    <row r="131" spans="1:1" ht="12.75" customHeight="1" x14ac:dyDescent="0.2">
      <c r="A131" s="5"/>
    </row>
    <row r="132" spans="1:1" ht="12.75" customHeight="1" x14ac:dyDescent="0.2">
      <c r="A132" s="5"/>
    </row>
    <row r="133" spans="1:1" ht="12.75" customHeight="1" x14ac:dyDescent="0.2">
      <c r="A133" s="5"/>
    </row>
    <row r="134" spans="1:1" ht="12.75" customHeight="1" x14ac:dyDescent="0.2">
      <c r="A134" s="5"/>
    </row>
    <row r="135" spans="1:1" ht="12.75" customHeight="1" x14ac:dyDescent="0.2">
      <c r="A135" s="5"/>
    </row>
    <row r="136" spans="1:1" ht="12.75" customHeight="1" x14ac:dyDescent="0.2">
      <c r="A136" s="5"/>
    </row>
    <row r="137" spans="1:1" ht="12.75" customHeight="1" x14ac:dyDescent="0.2">
      <c r="A137" s="5"/>
    </row>
    <row r="138" spans="1:1" ht="12.75" customHeight="1" x14ac:dyDescent="0.2">
      <c r="A138" s="5"/>
    </row>
    <row r="139" spans="1:1" ht="12.75" customHeight="1" x14ac:dyDescent="0.2">
      <c r="A139" s="5"/>
    </row>
    <row r="140" spans="1:1" ht="12.75" customHeight="1" x14ac:dyDescent="0.2">
      <c r="A140" s="5"/>
    </row>
    <row r="141" spans="1:1" ht="12.75" customHeight="1" x14ac:dyDescent="0.2">
      <c r="A141" s="5"/>
    </row>
    <row r="142" spans="1:1" ht="12.75" customHeight="1" x14ac:dyDescent="0.2">
      <c r="A142" s="5"/>
    </row>
    <row r="143" spans="1:1" ht="12.75" customHeight="1" x14ac:dyDescent="0.2">
      <c r="A143" s="5"/>
    </row>
    <row r="144" spans="1:1" ht="12.75" customHeight="1" x14ac:dyDescent="0.2">
      <c r="A144" s="5"/>
    </row>
    <row r="145" spans="1:1" ht="12.75" customHeight="1" x14ac:dyDescent="0.2">
      <c r="A145" s="5"/>
    </row>
    <row r="146" spans="1:1" ht="12.75" customHeight="1" x14ac:dyDescent="0.2">
      <c r="A146" s="5"/>
    </row>
    <row r="147" spans="1:1" ht="12.75" customHeight="1" x14ac:dyDescent="0.2">
      <c r="A147" s="5"/>
    </row>
    <row r="148" spans="1:1" ht="12.75" customHeight="1" x14ac:dyDescent="0.2">
      <c r="A148" s="5"/>
    </row>
    <row r="149" spans="1:1" ht="12.75" customHeight="1" x14ac:dyDescent="0.2">
      <c r="A149" s="5"/>
    </row>
    <row r="150" spans="1:1" ht="12.75" customHeight="1" x14ac:dyDescent="0.2">
      <c r="A150" s="5"/>
    </row>
    <row r="151" spans="1:1" ht="12.75" customHeight="1" x14ac:dyDescent="0.2">
      <c r="A151" s="5"/>
    </row>
    <row r="152" spans="1:1" ht="12.75" customHeight="1" x14ac:dyDescent="0.2">
      <c r="A152" s="5"/>
    </row>
    <row r="153" spans="1:1" ht="12.75" customHeight="1" x14ac:dyDescent="0.2">
      <c r="A153" s="5"/>
    </row>
    <row r="154" spans="1:1" ht="12.75" customHeight="1" x14ac:dyDescent="0.2">
      <c r="A154" s="5"/>
    </row>
    <row r="155" spans="1:1" ht="12.75" customHeight="1" x14ac:dyDescent="0.2">
      <c r="A155" s="5"/>
    </row>
    <row r="156" spans="1:1" ht="12.75" customHeight="1" x14ac:dyDescent="0.2">
      <c r="A156" s="5"/>
    </row>
    <row r="157" spans="1:1" ht="12.75" customHeight="1" x14ac:dyDescent="0.2">
      <c r="A157" s="5"/>
    </row>
    <row r="158" spans="1:1" ht="12.75" customHeight="1" x14ac:dyDescent="0.2">
      <c r="A158" s="5"/>
    </row>
    <row r="159" spans="1:1" ht="12.75" customHeight="1" x14ac:dyDescent="0.2">
      <c r="A159" s="5"/>
    </row>
    <row r="160" spans="1:1" ht="12.75" customHeight="1" x14ac:dyDescent="0.2">
      <c r="A160" s="5"/>
    </row>
    <row r="161" spans="1:1" ht="12.75" customHeight="1" x14ac:dyDescent="0.2">
      <c r="A161" s="5"/>
    </row>
    <row r="162" spans="1:1" ht="12.75" customHeight="1" x14ac:dyDescent="0.2">
      <c r="A162" s="5"/>
    </row>
    <row r="163" spans="1:1" ht="12.75" customHeight="1" x14ac:dyDescent="0.2">
      <c r="A163" s="5"/>
    </row>
    <row r="164" spans="1:1" ht="12.75" customHeight="1" x14ac:dyDescent="0.2">
      <c r="A164" s="5"/>
    </row>
    <row r="165" spans="1:1" ht="12.75" customHeight="1" x14ac:dyDescent="0.2">
      <c r="A165" s="5"/>
    </row>
    <row r="166" spans="1:1" ht="12.75" customHeight="1" x14ac:dyDescent="0.2">
      <c r="A166" s="5"/>
    </row>
    <row r="167" spans="1:1" ht="12.75" customHeight="1" x14ac:dyDescent="0.2">
      <c r="A167" s="5"/>
    </row>
    <row r="168" spans="1:1" ht="12.75" customHeight="1" x14ac:dyDescent="0.2">
      <c r="A168" s="5"/>
    </row>
    <row r="169" spans="1:1" ht="12.75" customHeight="1" x14ac:dyDescent="0.2">
      <c r="A169" s="5"/>
    </row>
    <row r="170" spans="1:1" ht="12.75" customHeight="1" x14ac:dyDescent="0.2">
      <c r="A170" s="5"/>
    </row>
    <row r="171" spans="1:1" ht="12.75" customHeight="1" x14ac:dyDescent="0.2">
      <c r="A171" s="5"/>
    </row>
    <row r="172" spans="1:1" ht="12.75" customHeight="1" x14ac:dyDescent="0.2">
      <c r="A172" s="5"/>
    </row>
    <row r="173" spans="1:1" ht="12.75" customHeight="1" x14ac:dyDescent="0.2">
      <c r="A173" s="5"/>
    </row>
    <row r="174" spans="1:1" ht="12.75" customHeight="1" x14ac:dyDescent="0.2">
      <c r="A174" s="5"/>
    </row>
    <row r="175" spans="1:1" ht="12.75" customHeight="1" x14ac:dyDescent="0.2">
      <c r="A175" s="5"/>
    </row>
    <row r="176" spans="1:1" ht="12.75" customHeight="1" x14ac:dyDescent="0.2">
      <c r="A176" s="5"/>
    </row>
    <row r="177" spans="1:1" ht="12.75" customHeight="1" x14ac:dyDescent="0.2">
      <c r="A177" s="5"/>
    </row>
    <row r="178" spans="1:1" ht="12.75" customHeight="1" x14ac:dyDescent="0.2">
      <c r="A178" s="5"/>
    </row>
    <row r="179" spans="1:1" ht="12.75" customHeight="1" x14ac:dyDescent="0.2">
      <c r="A179" s="5"/>
    </row>
    <row r="180" spans="1:1" ht="12.75" customHeight="1" x14ac:dyDescent="0.2">
      <c r="A180" s="5"/>
    </row>
    <row r="181" spans="1:1" ht="12.75" customHeight="1" x14ac:dyDescent="0.2">
      <c r="A181" s="5"/>
    </row>
    <row r="182" spans="1:1" ht="12.75" customHeight="1" x14ac:dyDescent="0.2">
      <c r="A182" s="5"/>
    </row>
    <row r="183" spans="1:1" ht="12.75" customHeight="1" x14ac:dyDescent="0.2">
      <c r="A183" s="5"/>
    </row>
    <row r="184" spans="1:1" ht="12.75" customHeight="1" x14ac:dyDescent="0.2">
      <c r="A184" s="5"/>
    </row>
    <row r="185" spans="1:1" ht="12.75" customHeight="1" x14ac:dyDescent="0.2">
      <c r="A185" s="5"/>
    </row>
    <row r="186" spans="1:1" ht="12.75" customHeight="1" x14ac:dyDescent="0.2">
      <c r="A186" s="5"/>
    </row>
    <row r="187" spans="1:1" ht="12.75" customHeight="1" x14ac:dyDescent="0.2">
      <c r="A187" s="5"/>
    </row>
    <row r="188" spans="1:1" ht="12.75" customHeight="1" x14ac:dyDescent="0.2">
      <c r="A188" s="5"/>
    </row>
    <row r="189" spans="1:1" ht="12.75" customHeight="1" x14ac:dyDescent="0.2">
      <c r="A189" s="5"/>
    </row>
    <row r="190" spans="1:1" ht="12.75" customHeight="1" x14ac:dyDescent="0.2">
      <c r="A190" s="5"/>
    </row>
    <row r="191" spans="1:1" ht="12.75" customHeight="1" x14ac:dyDescent="0.2">
      <c r="A191" s="5"/>
    </row>
    <row r="192" spans="1:1" ht="12.75" customHeight="1" x14ac:dyDescent="0.2">
      <c r="A192" s="5"/>
    </row>
    <row r="193" spans="1:1" ht="12.75" customHeight="1" x14ac:dyDescent="0.2">
      <c r="A193" s="5"/>
    </row>
    <row r="194" spans="1:1" ht="12.75" customHeight="1" x14ac:dyDescent="0.2">
      <c r="A194" s="5"/>
    </row>
    <row r="195" spans="1:1" ht="12.75" customHeight="1" x14ac:dyDescent="0.2">
      <c r="A195" s="5"/>
    </row>
    <row r="196" spans="1:1" ht="12.75" customHeight="1" x14ac:dyDescent="0.2">
      <c r="A196" s="5"/>
    </row>
    <row r="197" spans="1:1" ht="12.75" customHeight="1" x14ac:dyDescent="0.2">
      <c r="A197" s="5"/>
    </row>
    <row r="198" spans="1:1" ht="12.75" customHeight="1" x14ac:dyDescent="0.2">
      <c r="A198" s="5"/>
    </row>
    <row r="199" spans="1:1" ht="12.75" customHeight="1" x14ac:dyDescent="0.2">
      <c r="A199" s="5"/>
    </row>
    <row r="200" spans="1:1" ht="12.75" customHeight="1" x14ac:dyDescent="0.2">
      <c r="A200" s="5"/>
    </row>
    <row r="201" spans="1:1" ht="12.75" customHeight="1" x14ac:dyDescent="0.2">
      <c r="A201" s="5"/>
    </row>
    <row r="202" spans="1:1" ht="12.75" customHeight="1" x14ac:dyDescent="0.2">
      <c r="A202" s="5"/>
    </row>
    <row r="203" spans="1:1" ht="12.75" customHeight="1" x14ac:dyDescent="0.2">
      <c r="A203" s="5"/>
    </row>
    <row r="204" spans="1:1" ht="12.75" customHeight="1" x14ac:dyDescent="0.2">
      <c r="A204" s="5"/>
    </row>
    <row r="205" spans="1:1" ht="12.75" customHeight="1" x14ac:dyDescent="0.2">
      <c r="A205" s="5"/>
    </row>
    <row r="206" spans="1:1" ht="12.75" customHeight="1" x14ac:dyDescent="0.2">
      <c r="A206" s="5"/>
    </row>
    <row r="207" spans="1:1" ht="12.75" customHeight="1" x14ac:dyDescent="0.2">
      <c r="A207" s="5"/>
    </row>
    <row r="208" spans="1:1" ht="12.75" customHeight="1" x14ac:dyDescent="0.2">
      <c r="A208" s="5"/>
    </row>
    <row r="209" spans="1:1" ht="12.75" customHeight="1" x14ac:dyDescent="0.2">
      <c r="A209" s="5"/>
    </row>
    <row r="210" spans="1:1" ht="12.75" customHeight="1" x14ac:dyDescent="0.2">
      <c r="A210" s="5"/>
    </row>
    <row r="211" spans="1:1" ht="12.75" customHeight="1" x14ac:dyDescent="0.2">
      <c r="A211" s="5"/>
    </row>
    <row r="212" spans="1:1" ht="12.75" customHeight="1" x14ac:dyDescent="0.2">
      <c r="A212" s="5"/>
    </row>
    <row r="213" spans="1:1" ht="12.75" customHeight="1" x14ac:dyDescent="0.2">
      <c r="A213" s="5"/>
    </row>
    <row r="214" spans="1:1" ht="12.75" customHeight="1" x14ac:dyDescent="0.2">
      <c r="A214" s="5"/>
    </row>
    <row r="215" spans="1:1" ht="12.75" customHeight="1" x14ac:dyDescent="0.2">
      <c r="A215" s="5"/>
    </row>
    <row r="216" spans="1:1" ht="12.75" customHeight="1" x14ac:dyDescent="0.2">
      <c r="A216" s="5"/>
    </row>
    <row r="217" spans="1:1" ht="12.75" customHeight="1" x14ac:dyDescent="0.2">
      <c r="A217" s="5"/>
    </row>
    <row r="218" spans="1:1" ht="12.75" customHeight="1" x14ac:dyDescent="0.2">
      <c r="A218" s="5"/>
    </row>
    <row r="219" spans="1:1" ht="12.75" customHeight="1" x14ac:dyDescent="0.2">
      <c r="A219" s="5"/>
    </row>
    <row r="220" spans="1:1" ht="12.75" customHeight="1" x14ac:dyDescent="0.2">
      <c r="A220" s="5"/>
    </row>
    <row r="221" spans="1:1" ht="12.75" customHeight="1" x14ac:dyDescent="0.2">
      <c r="A221" s="5"/>
    </row>
    <row r="222" spans="1:1" ht="12.75" customHeight="1" x14ac:dyDescent="0.2">
      <c r="A222" s="5"/>
    </row>
    <row r="223" spans="1:1" ht="12.75" customHeight="1" x14ac:dyDescent="0.2">
      <c r="A223" s="5"/>
    </row>
    <row r="224" spans="1:1" ht="12.75" customHeight="1" x14ac:dyDescent="0.2">
      <c r="A224" s="5"/>
    </row>
    <row r="225" spans="1:1" ht="12.75" customHeight="1" x14ac:dyDescent="0.2">
      <c r="A225" s="5"/>
    </row>
    <row r="226" spans="1:1" ht="12.75" customHeight="1" x14ac:dyDescent="0.2">
      <c r="A226" s="5"/>
    </row>
    <row r="227" spans="1:1" ht="12.75" customHeight="1" x14ac:dyDescent="0.2">
      <c r="A227" s="5"/>
    </row>
    <row r="228" spans="1:1" ht="12.75" customHeight="1" x14ac:dyDescent="0.2">
      <c r="A228" s="5"/>
    </row>
    <row r="229" spans="1:1" ht="12.75" customHeight="1" x14ac:dyDescent="0.2">
      <c r="A229" s="5"/>
    </row>
    <row r="230" spans="1:1" ht="12.75" customHeight="1" x14ac:dyDescent="0.2">
      <c r="A230" s="5"/>
    </row>
    <row r="231" spans="1:1" ht="12.75" customHeight="1" x14ac:dyDescent="0.2">
      <c r="A231" s="5"/>
    </row>
    <row r="232" spans="1:1" ht="12.75" customHeight="1" x14ac:dyDescent="0.2">
      <c r="A232" s="5"/>
    </row>
    <row r="233" spans="1:1" ht="12.75" customHeight="1" x14ac:dyDescent="0.2">
      <c r="A233" s="5"/>
    </row>
    <row r="234" spans="1:1" ht="12.75" customHeight="1" x14ac:dyDescent="0.2">
      <c r="A234" s="5"/>
    </row>
    <row r="235" spans="1:1" ht="12.75" customHeight="1" x14ac:dyDescent="0.2">
      <c r="A235" s="5"/>
    </row>
    <row r="236" spans="1:1" ht="12.75" customHeight="1" x14ac:dyDescent="0.2">
      <c r="A236" s="5"/>
    </row>
    <row r="237" spans="1:1" ht="12.75" customHeight="1" x14ac:dyDescent="0.2">
      <c r="A237" s="5"/>
    </row>
    <row r="238" spans="1:1" ht="12.75" customHeight="1" x14ac:dyDescent="0.2">
      <c r="A238" s="5"/>
    </row>
    <row r="239" spans="1:1" ht="12.75" customHeight="1" x14ac:dyDescent="0.2">
      <c r="A239" s="5"/>
    </row>
    <row r="240" spans="1:1" ht="12.75" customHeight="1" x14ac:dyDescent="0.2">
      <c r="A240" s="5"/>
    </row>
    <row r="241" spans="1:1" ht="12.75" customHeight="1" x14ac:dyDescent="0.2">
      <c r="A241" s="5"/>
    </row>
    <row r="242" spans="1:1" ht="12.75" customHeight="1" x14ac:dyDescent="0.2">
      <c r="A242" s="5"/>
    </row>
    <row r="243" spans="1:1" ht="12.75" customHeight="1" x14ac:dyDescent="0.2">
      <c r="A243" s="5"/>
    </row>
    <row r="244" spans="1:1" ht="12.75" customHeight="1" x14ac:dyDescent="0.2">
      <c r="A244" s="5"/>
    </row>
    <row r="245" spans="1:1" ht="12.75" customHeight="1" x14ac:dyDescent="0.2">
      <c r="A245" s="5"/>
    </row>
    <row r="246" spans="1:1" ht="12.75" customHeight="1" x14ac:dyDescent="0.2">
      <c r="A246" s="5"/>
    </row>
    <row r="247" spans="1:1" ht="12.75" customHeight="1" x14ac:dyDescent="0.2">
      <c r="A247" s="5"/>
    </row>
    <row r="248" spans="1:1" ht="12.75" customHeight="1" x14ac:dyDescent="0.2">
      <c r="A248" s="5"/>
    </row>
    <row r="249" spans="1:1" ht="12.75" customHeight="1" x14ac:dyDescent="0.2">
      <c r="A249" s="5"/>
    </row>
    <row r="250" spans="1:1" ht="12.75" customHeight="1" x14ac:dyDescent="0.2">
      <c r="A250" s="5"/>
    </row>
    <row r="251" spans="1:1" ht="12.75" customHeight="1" x14ac:dyDescent="0.2">
      <c r="A251" s="5"/>
    </row>
    <row r="252" spans="1:1" ht="12.75" customHeight="1" x14ac:dyDescent="0.2">
      <c r="A252" s="5"/>
    </row>
    <row r="253" spans="1:1" ht="12.75" customHeight="1" x14ac:dyDescent="0.2">
      <c r="A253" s="5"/>
    </row>
    <row r="254" spans="1:1" ht="12.75" customHeight="1" x14ac:dyDescent="0.2">
      <c r="A254" s="5"/>
    </row>
    <row r="255" spans="1:1" ht="12.75" customHeight="1" x14ac:dyDescent="0.2">
      <c r="A255" s="5"/>
    </row>
    <row r="256" spans="1:1" ht="12.75" customHeight="1" x14ac:dyDescent="0.2">
      <c r="A256" s="5"/>
    </row>
    <row r="257" spans="1:1" ht="12.75" customHeight="1" x14ac:dyDescent="0.2">
      <c r="A257" s="5"/>
    </row>
    <row r="258" spans="1:1" ht="12.75" customHeight="1" x14ac:dyDescent="0.2">
      <c r="A258" s="5"/>
    </row>
    <row r="259" spans="1:1" ht="12.75" customHeight="1" x14ac:dyDescent="0.2">
      <c r="A259" s="5"/>
    </row>
    <row r="260" spans="1:1" ht="12.75" customHeight="1" x14ac:dyDescent="0.2">
      <c r="A260" s="5"/>
    </row>
    <row r="261" spans="1:1" ht="12.75" customHeight="1" x14ac:dyDescent="0.2">
      <c r="A261" s="5"/>
    </row>
    <row r="262" spans="1:1" ht="12.75" customHeight="1" x14ac:dyDescent="0.2">
      <c r="A262" s="5"/>
    </row>
    <row r="263" spans="1:1" ht="12.75" customHeight="1" x14ac:dyDescent="0.2">
      <c r="A263" s="5"/>
    </row>
    <row r="264" spans="1:1" ht="12.75" customHeight="1" x14ac:dyDescent="0.2">
      <c r="A264" s="5"/>
    </row>
    <row r="265" spans="1:1" ht="12.75" customHeight="1" x14ac:dyDescent="0.2">
      <c r="A265" s="5"/>
    </row>
    <row r="266" spans="1:1" ht="12.75" customHeight="1" x14ac:dyDescent="0.2">
      <c r="A266" s="5"/>
    </row>
    <row r="267" spans="1:1" ht="12.75" customHeight="1" x14ac:dyDescent="0.2">
      <c r="A267" s="5"/>
    </row>
    <row r="268" spans="1:1" ht="12.75" customHeight="1" x14ac:dyDescent="0.2">
      <c r="A268" s="5"/>
    </row>
    <row r="269" spans="1:1" ht="12.75" customHeight="1" x14ac:dyDescent="0.2">
      <c r="A269" s="5"/>
    </row>
    <row r="270" spans="1:1" ht="12.75" customHeight="1" x14ac:dyDescent="0.2">
      <c r="A270" s="5"/>
    </row>
    <row r="271" spans="1:1" ht="12.75" customHeight="1" x14ac:dyDescent="0.2">
      <c r="A271" s="5"/>
    </row>
    <row r="272" spans="1:1" ht="12.75" customHeight="1" x14ac:dyDescent="0.2">
      <c r="A272" s="5"/>
    </row>
    <row r="273" spans="1:1" ht="12.75" customHeight="1" x14ac:dyDescent="0.2">
      <c r="A273" s="5"/>
    </row>
    <row r="274" spans="1:1" ht="12.75" customHeight="1" x14ac:dyDescent="0.2">
      <c r="A274" s="5"/>
    </row>
    <row r="275" spans="1:1" ht="12.75" customHeight="1" x14ac:dyDescent="0.2">
      <c r="A275" s="5"/>
    </row>
    <row r="276" spans="1:1" ht="12.75" customHeight="1" x14ac:dyDescent="0.2">
      <c r="A276" s="5"/>
    </row>
    <row r="277" spans="1:1" ht="12.75" customHeight="1" x14ac:dyDescent="0.2">
      <c r="A277" s="5"/>
    </row>
    <row r="278" spans="1:1" ht="12.75" customHeight="1" x14ac:dyDescent="0.2">
      <c r="A278" s="5"/>
    </row>
    <row r="279" spans="1:1" ht="12.75" customHeight="1" x14ac:dyDescent="0.2">
      <c r="A279" s="5"/>
    </row>
    <row r="280" spans="1:1" ht="12.75" customHeight="1" x14ac:dyDescent="0.2">
      <c r="A280" s="5"/>
    </row>
    <row r="281" spans="1:1" ht="12.75" customHeight="1" x14ac:dyDescent="0.2">
      <c r="A281" s="5"/>
    </row>
    <row r="282" spans="1:1" ht="12.75" customHeight="1" x14ac:dyDescent="0.2">
      <c r="A282" s="5"/>
    </row>
    <row r="283" spans="1:1" ht="12.75" customHeight="1" x14ac:dyDescent="0.2">
      <c r="A283" s="5"/>
    </row>
    <row r="284" spans="1:1" ht="12.75" customHeight="1" x14ac:dyDescent="0.2">
      <c r="A284" s="5"/>
    </row>
    <row r="285" spans="1:1" ht="12.75" customHeight="1" x14ac:dyDescent="0.2">
      <c r="A285" s="5"/>
    </row>
    <row r="286" spans="1:1" ht="12.75" customHeight="1" x14ac:dyDescent="0.2">
      <c r="A286" s="5"/>
    </row>
    <row r="287" spans="1:1" ht="12.75" customHeight="1" x14ac:dyDescent="0.2">
      <c r="A287" s="5"/>
    </row>
    <row r="288" spans="1:1" ht="12.75" customHeight="1" x14ac:dyDescent="0.2">
      <c r="A288" s="5"/>
    </row>
    <row r="289" spans="1:1" ht="12.75" customHeight="1" x14ac:dyDescent="0.2">
      <c r="A289" s="5"/>
    </row>
    <row r="290" spans="1:1" ht="12.75" customHeight="1" x14ac:dyDescent="0.2">
      <c r="A290" s="5"/>
    </row>
    <row r="291" spans="1:1" ht="12.75" customHeight="1" x14ac:dyDescent="0.2">
      <c r="A291" s="5"/>
    </row>
    <row r="292" spans="1:1" ht="12.75" customHeight="1" x14ac:dyDescent="0.2">
      <c r="A292" s="5"/>
    </row>
    <row r="293" spans="1:1" ht="12.75" customHeight="1" x14ac:dyDescent="0.2">
      <c r="A293" s="5"/>
    </row>
    <row r="294" spans="1:1" ht="12.75" customHeight="1" x14ac:dyDescent="0.2">
      <c r="A294" s="5"/>
    </row>
    <row r="295" spans="1:1" ht="12.75" customHeight="1" x14ac:dyDescent="0.2">
      <c r="A295" s="5"/>
    </row>
    <row r="296" spans="1:1" ht="12.75" customHeight="1" x14ac:dyDescent="0.2">
      <c r="A296" s="5"/>
    </row>
    <row r="297" spans="1:1" ht="12.75" customHeight="1" x14ac:dyDescent="0.2">
      <c r="A297" s="5"/>
    </row>
    <row r="298" spans="1:1" ht="12.75" customHeight="1" x14ac:dyDescent="0.2">
      <c r="A298" s="5"/>
    </row>
    <row r="299" spans="1:1" ht="12.75" customHeight="1" x14ac:dyDescent="0.2">
      <c r="A299" s="5"/>
    </row>
    <row r="300" spans="1:1" ht="12.75" customHeight="1" x14ac:dyDescent="0.2">
      <c r="A300" s="5"/>
    </row>
    <row r="301" spans="1:1" ht="12.75" customHeight="1" x14ac:dyDescent="0.2">
      <c r="A301" s="5"/>
    </row>
    <row r="302" spans="1:1" ht="12.75" customHeight="1" x14ac:dyDescent="0.2">
      <c r="A302" s="5"/>
    </row>
    <row r="303" spans="1:1" ht="12.75" customHeight="1" x14ac:dyDescent="0.2">
      <c r="A303" s="5"/>
    </row>
    <row r="304" spans="1:1" ht="12.75" customHeight="1" x14ac:dyDescent="0.2">
      <c r="A304" s="5"/>
    </row>
    <row r="305" spans="1:1" ht="12.75" customHeight="1" x14ac:dyDescent="0.2">
      <c r="A305" s="5"/>
    </row>
    <row r="306" spans="1:1" ht="12.75" customHeight="1" x14ac:dyDescent="0.2">
      <c r="A306" s="5"/>
    </row>
    <row r="307" spans="1:1" ht="12.75" customHeight="1" x14ac:dyDescent="0.2">
      <c r="A307" s="5"/>
    </row>
    <row r="308" spans="1:1" ht="12.75" customHeight="1" x14ac:dyDescent="0.2">
      <c r="A308" s="5"/>
    </row>
    <row r="309" spans="1:1" ht="12.75" customHeight="1" x14ac:dyDescent="0.2">
      <c r="A309" s="5"/>
    </row>
    <row r="310" spans="1:1" ht="12.75" customHeight="1" x14ac:dyDescent="0.2">
      <c r="A310" s="5"/>
    </row>
    <row r="311" spans="1:1" ht="12.75" customHeight="1" x14ac:dyDescent="0.2">
      <c r="A311" s="5"/>
    </row>
    <row r="312" spans="1:1" ht="12.75" customHeight="1" x14ac:dyDescent="0.2">
      <c r="A312" s="5"/>
    </row>
    <row r="313" spans="1:1" ht="12.75" customHeight="1" x14ac:dyDescent="0.2">
      <c r="A313" s="5"/>
    </row>
    <row r="314" spans="1:1" ht="12.75" customHeight="1" x14ac:dyDescent="0.2">
      <c r="A314" s="5"/>
    </row>
    <row r="315" spans="1:1" ht="12.75" customHeight="1" x14ac:dyDescent="0.2">
      <c r="A315" s="5"/>
    </row>
    <row r="316" spans="1:1" ht="12.75" customHeight="1" x14ac:dyDescent="0.2">
      <c r="A316" s="5"/>
    </row>
    <row r="317" spans="1:1" ht="12.75" customHeight="1" x14ac:dyDescent="0.2">
      <c r="A317" s="5"/>
    </row>
    <row r="318" spans="1:1" ht="12.75" customHeight="1" x14ac:dyDescent="0.2">
      <c r="A318" s="5"/>
    </row>
    <row r="319" spans="1:1" ht="12.75" customHeight="1" x14ac:dyDescent="0.2">
      <c r="A319" s="5"/>
    </row>
    <row r="320" spans="1:1" ht="12.75" customHeight="1" x14ac:dyDescent="0.2">
      <c r="A320" s="5"/>
    </row>
    <row r="321" spans="1:1" ht="12.75" customHeight="1" x14ac:dyDescent="0.2">
      <c r="A321" s="5"/>
    </row>
    <row r="322" spans="1:1" ht="12.75" customHeight="1" x14ac:dyDescent="0.2">
      <c r="A322" s="5"/>
    </row>
    <row r="323" spans="1:1" ht="12.75" customHeight="1" x14ac:dyDescent="0.2">
      <c r="A323" s="5"/>
    </row>
    <row r="324" spans="1:1" ht="12.75" customHeight="1" x14ac:dyDescent="0.2">
      <c r="A324" s="5"/>
    </row>
    <row r="325" spans="1:1" ht="12.75" customHeight="1" x14ac:dyDescent="0.2">
      <c r="A325" s="5"/>
    </row>
    <row r="326" spans="1:1" ht="12.75" customHeight="1" x14ac:dyDescent="0.2">
      <c r="A326" s="5"/>
    </row>
    <row r="327" spans="1:1" ht="12.75" customHeight="1" x14ac:dyDescent="0.2">
      <c r="A327" s="5"/>
    </row>
    <row r="328" spans="1:1" ht="12.75" customHeight="1" x14ac:dyDescent="0.2">
      <c r="A328" s="5"/>
    </row>
    <row r="329" spans="1:1" ht="12.75" customHeight="1" x14ac:dyDescent="0.2">
      <c r="A329" s="5"/>
    </row>
    <row r="330" spans="1:1" ht="12.75" customHeight="1" x14ac:dyDescent="0.2">
      <c r="A330" s="5"/>
    </row>
    <row r="331" spans="1:1" ht="12.75" customHeight="1" x14ac:dyDescent="0.2">
      <c r="A331" s="5"/>
    </row>
    <row r="332" spans="1:1" ht="12.75" customHeight="1" x14ac:dyDescent="0.2">
      <c r="A332" s="5"/>
    </row>
    <row r="333" spans="1:1" ht="12.75" customHeight="1" x14ac:dyDescent="0.2">
      <c r="A333" s="5"/>
    </row>
    <row r="334" spans="1:1" ht="12.75" customHeight="1" x14ac:dyDescent="0.2">
      <c r="A334" s="5"/>
    </row>
    <row r="335" spans="1:1" ht="12.75" customHeight="1" x14ac:dyDescent="0.2">
      <c r="A335" s="5"/>
    </row>
    <row r="336" spans="1:1" ht="12.75" customHeight="1" x14ac:dyDescent="0.2">
      <c r="A336" s="5"/>
    </row>
    <row r="337" spans="1:1" ht="12.75" customHeight="1" x14ac:dyDescent="0.2">
      <c r="A337" s="5"/>
    </row>
    <row r="338" spans="1:1" ht="12.75" customHeight="1" x14ac:dyDescent="0.2">
      <c r="A338" s="5"/>
    </row>
    <row r="339" spans="1:1" ht="12.75" customHeight="1" x14ac:dyDescent="0.2">
      <c r="A339" s="5"/>
    </row>
    <row r="340" spans="1:1" ht="12.75" customHeight="1" x14ac:dyDescent="0.2">
      <c r="A340" s="5"/>
    </row>
    <row r="341" spans="1:1" ht="12.75" customHeight="1" x14ac:dyDescent="0.2">
      <c r="A341" s="5"/>
    </row>
    <row r="342" spans="1:1" ht="12.75" customHeight="1" x14ac:dyDescent="0.2">
      <c r="A342" s="5"/>
    </row>
    <row r="343" spans="1:1" ht="12.75" customHeight="1" x14ac:dyDescent="0.2">
      <c r="A343" s="5"/>
    </row>
    <row r="344" spans="1:1" ht="12.75" customHeight="1" x14ac:dyDescent="0.2">
      <c r="A344" s="5"/>
    </row>
    <row r="345" spans="1:1" ht="12.75" customHeight="1" x14ac:dyDescent="0.2">
      <c r="A345" s="5"/>
    </row>
    <row r="346" spans="1:1" ht="12.75" customHeight="1" x14ac:dyDescent="0.2">
      <c r="A346" s="5"/>
    </row>
    <row r="347" spans="1:1" ht="12.75" customHeight="1" x14ac:dyDescent="0.2">
      <c r="A347" s="5"/>
    </row>
    <row r="348" spans="1:1" ht="12.75" customHeight="1" x14ac:dyDescent="0.2">
      <c r="A348" s="5"/>
    </row>
    <row r="349" spans="1:1" ht="12.75" customHeight="1" x14ac:dyDescent="0.2">
      <c r="A349" s="5"/>
    </row>
    <row r="350" spans="1:1" ht="12.75" customHeight="1" x14ac:dyDescent="0.2">
      <c r="A350" s="5"/>
    </row>
    <row r="351" spans="1:1" ht="12.75" customHeight="1" x14ac:dyDescent="0.2">
      <c r="A351" s="5"/>
    </row>
    <row r="352" spans="1:1" ht="12.75" customHeight="1" x14ac:dyDescent="0.2">
      <c r="A352" s="5"/>
    </row>
    <row r="353" spans="1:1" ht="12.75" customHeight="1" x14ac:dyDescent="0.2">
      <c r="A353" s="5"/>
    </row>
    <row r="354" spans="1:1" ht="12.75" customHeight="1" x14ac:dyDescent="0.2">
      <c r="A354" s="5"/>
    </row>
    <row r="355" spans="1:1" ht="12.75" customHeight="1" x14ac:dyDescent="0.2">
      <c r="A355" s="5"/>
    </row>
    <row r="356" spans="1:1" ht="12.75" customHeight="1" x14ac:dyDescent="0.2">
      <c r="A356" s="5"/>
    </row>
    <row r="357" spans="1:1" ht="12.75" customHeight="1" x14ac:dyDescent="0.2">
      <c r="A357" s="5"/>
    </row>
    <row r="358" spans="1:1" ht="12.75" customHeight="1" x14ac:dyDescent="0.2">
      <c r="A358" s="5"/>
    </row>
    <row r="359" spans="1:1" ht="12.75" customHeight="1" x14ac:dyDescent="0.2">
      <c r="A359" s="5"/>
    </row>
    <row r="360" spans="1:1" ht="12.75" customHeight="1" x14ac:dyDescent="0.2">
      <c r="A360" s="5"/>
    </row>
    <row r="361" spans="1:1" ht="12.75" customHeight="1" x14ac:dyDescent="0.2">
      <c r="A361" s="5"/>
    </row>
    <row r="362" spans="1:1" ht="12.75" customHeight="1" x14ac:dyDescent="0.2">
      <c r="A362" s="5"/>
    </row>
    <row r="363" spans="1:1" ht="12.75" customHeight="1" x14ac:dyDescent="0.2">
      <c r="A363" s="5"/>
    </row>
    <row r="364" spans="1:1" ht="12.75" customHeight="1" x14ac:dyDescent="0.2">
      <c r="A364" s="5"/>
    </row>
    <row r="365" spans="1:1" ht="12.75" customHeight="1" x14ac:dyDescent="0.2">
      <c r="A365" s="5"/>
    </row>
    <row r="366" spans="1:1" ht="12.75" customHeight="1" x14ac:dyDescent="0.2">
      <c r="A366" s="5"/>
    </row>
    <row r="367" spans="1:1" ht="12.75" customHeight="1" x14ac:dyDescent="0.2">
      <c r="A367" s="5"/>
    </row>
    <row r="368" spans="1:1" ht="12.75" customHeight="1" x14ac:dyDescent="0.2">
      <c r="A368" s="5"/>
    </row>
    <row r="369" spans="1:1" ht="12.75" customHeight="1" x14ac:dyDescent="0.2">
      <c r="A369" s="5"/>
    </row>
    <row r="370" spans="1:1" ht="12.75" customHeight="1" x14ac:dyDescent="0.2">
      <c r="A370" s="5"/>
    </row>
    <row r="371" spans="1:1" ht="12.75" customHeight="1" x14ac:dyDescent="0.2">
      <c r="A371" s="5"/>
    </row>
    <row r="372" spans="1:1" ht="12.75" customHeight="1" x14ac:dyDescent="0.2">
      <c r="A372" s="5"/>
    </row>
    <row r="373" spans="1:1" ht="12.75" customHeight="1" x14ac:dyDescent="0.2">
      <c r="A373" s="5"/>
    </row>
    <row r="374" spans="1:1" ht="12.75" customHeight="1" x14ac:dyDescent="0.2">
      <c r="A374" s="5"/>
    </row>
    <row r="375" spans="1:1" ht="12.75" customHeight="1" x14ac:dyDescent="0.2">
      <c r="A375" s="5"/>
    </row>
    <row r="376" spans="1:1" ht="12.75" customHeight="1" x14ac:dyDescent="0.2">
      <c r="A376" s="5"/>
    </row>
    <row r="377" spans="1:1" ht="12.75" customHeight="1" x14ac:dyDescent="0.2">
      <c r="A377" s="5"/>
    </row>
    <row r="378" spans="1:1" ht="12.75" customHeight="1" x14ac:dyDescent="0.2">
      <c r="A378" s="5"/>
    </row>
    <row r="379" spans="1:1" ht="12.75" customHeight="1" x14ac:dyDescent="0.2">
      <c r="A379" s="5"/>
    </row>
    <row r="380" spans="1:1" ht="12.75" customHeight="1" x14ac:dyDescent="0.2">
      <c r="A380" s="5"/>
    </row>
    <row r="381" spans="1:1" ht="12.75" customHeight="1" x14ac:dyDescent="0.2">
      <c r="A381" s="5"/>
    </row>
    <row r="382" spans="1:1" ht="12.75" customHeight="1" x14ac:dyDescent="0.2">
      <c r="A382" s="5"/>
    </row>
    <row r="383" spans="1:1" ht="12.75" customHeight="1" x14ac:dyDescent="0.2">
      <c r="A383" s="5"/>
    </row>
    <row r="384" spans="1:1" ht="12.75" customHeight="1" x14ac:dyDescent="0.2">
      <c r="A384" s="5"/>
    </row>
    <row r="385" spans="1:1" ht="12.75" customHeight="1" x14ac:dyDescent="0.2">
      <c r="A385" s="5"/>
    </row>
    <row r="386" spans="1:1" ht="12.75" customHeight="1" x14ac:dyDescent="0.2">
      <c r="A386" s="5"/>
    </row>
    <row r="387" spans="1:1" ht="12.75" customHeight="1" x14ac:dyDescent="0.2">
      <c r="A387" s="5"/>
    </row>
    <row r="388" spans="1:1" ht="12.75" customHeight="1" x14ac:dyDescent="0.2">
      <c r="A388" s="5"/>
    </row>
    <row r="389" spans="1:1" ht="12.75" customHeight="1" x14ac:dyDescent="0.2">
      <c r="A389" s="5"/>
    </row>
    <row r="390" spans="1:1" ht="12.75" customHeight="1" x14ac:dyDescent="0.2">
      <c r="A390" s="5"/>
    </row>
    <row r="391" spans="1:1" ht="12.75" customHeight="1" x14ac:dyDescent="0.2">
      <c r="A391" s="5"/>
    </row>
    <row r="392" spans="1:1" ht="12.75" customHeight="1" x14ac:dyDescent="0.2">
      <c r="A392" s="5"/>
    </row>
    <row r="393" spans="1:1" ht="12.75" customHeight="1" x14ac:dyDescent="0.2">
      <c r="A393" s="5"/>
    </row>
    <row r="394" spans="1:1" ht="12.75" customHeight="1" x14ac:dyDescent="0.2">
      <c r="A394" s="5"/>
    </row>
    <row r="395" spans="1:1" ht="12.75" customHeight="1" x14ac:dyDescent="0.2">
      <c r="A395" s="5"/>
    </row>
    <row r="396" spans="1:1" ht="12.75" customHeight="1" x14ac:dyDescent="0.2">
      <c r="A396" s="5"/>
    </row>
    <row r="397" spans="1:1" ht="12.75" customHeight="1" x14ac:dyDescent="0.2">
      <c r="A397" s="5"/>
    </row>
    <row r="398" spans="1:1" ht="12.75" customHeight="1" x14ac:dyDescent="0.2">
      <c r="A398" s="5"/>
    </row>
    <row r="399" spans="1:1" ht="12.75" customHeight="1" x14ac:dyDescent="0.2">
      <c r="A399" s="5"/>
    </row>
    <row r="400" spans="1:1" ht="12.75" customHeight="1" x14ac:dyDescent="0.2">
      <c r="A400" s="5"/>
    </row>
    <row r="401" spans="1:1" ht="12.75" customHeight="1" x14ac:dyDescent="0.2">
      <c r="A401" s="5"/>
    </row>
    <row r="402" spans="1:1" ht="12.75" customHeight="1" x14ac:dyDescent="0.2">
      <c r="A402" s="5"/>
    </row>
    <row r="403" spans="1:1" ht="12.75" customHeight="1" x14ac:dyDescent="0.2">
      <c r="A403" s="5"/>
    </row>
    <row r="404" spans="1:1" ht="12.75" customHeight="1" x14ac:dyDescent="0.2">
      <c r="A404" s="5"/>
    </row>
    <row r="405" spans="1:1" ht="12.75" customHeight="1" x14ac:dyDescent="0.2">
      <c r="A405" s="5"/>
    </row>
    <row r="406" spans="1:1" ht="12.75" customHeight="1" x14ac:dyDescent="0.2">
      <c r="A406" s="5"/>
    </row>
    <row r="407" spans="1:1" ht="12.75" customHeight="1" x14ac:dyDescent="0.2">
      <c r="A407" s="5"/>
    </row>
    <row r="408" spans="1:1" ht="12.75" customHeight="1" x14ac:dyDescent="0.2">
      <c r="A408" s="5"/>
    </row>
    <row r="409" spans="1:1" ht="12.75" customHeight="1" x14ac:dyDescent="0.2">
      <c r="A409" s="5"/>
    </row>
    <row r="410" spans="1:1" ht="12.75" customHeight="1" x14ac:dyDescent="0.2">
      <c r="A410" s="5"/>
    </row>
    <row r="411" spans="1:1" ht="12.75" customHeight="1" x14ac:dyDescent="0.2">
      <c r="A411" s="5"/>
    </row>
    <row r="412" spans="1:1" ht="12.75" customHeight="1" x14ac:dyDescent="0.2">
      <c r="A412" s="5"/>
    </row>
    <row r="413" spans="1:1" ht="12.75" customHeight="1" x14ac:dyDescent="0.2">
      <c r="A413" s="5"/>
    </row>
    <row r="414" spans="1:1" ht="12.75" customHeight="1" x14ac:dyDescent="0.2">
      <c r="A414" s="5"/>
    </row>
    <row r="415" spans="1:1" ht="12.75" customHeight="1" x14ac:dyDescent="0.2">
      <c r="A415" s="5"/>
    </row>
    <row r="416" spans="1:1" ht="12.75" customHeight="1" x14ac:dyDescent="0.2">
      <c r="A416" s="5"/>
    </row>
    <row r="417" spans="1:1" ht="12.75" customHeight="1" x14ac:dyDescent="0.2">
      <c r="A417" s="5"/>
    </row>
    <row r="418" spans="1:1" ht="12.75" customHeight="1" x14ac:dyDescent="0.2">
      <c r="A418" s="5"/>
    </row>
    <row r="419" spans="1:1" ht="12.75" customHeight="1" x14ac:dyDescent="0.2">
      <c r="A419" s="5"/>
    </row>
    <row r="420" spans="1:1" ht="12.75" customHeight="1" x14ac:dyDescent="0.2">
      <c r="A420" s="5"/>
    </row>
    <row r="421" spans="1:1" ht="12.75" customHeight="1" x14ac:dyDescent="0.2">
      <c r="A421" s="5"/>
    </row>
    <row r="422" spans="1:1" ht="12.75" customHeight="1" x14ac:dyDescent="0.2">
      <c r="A422" s="5"/>
    </row>
    <row r="423" spans="1:1" ht="12.75" customHeight="1" x14ac:dyDescent="0.2">
      <c r="A423" s="5"/>
    </row>
    <row r="424" spans="1:1" ht="12.75" customHeight="1" x14ac:dyDescent="0.2">
      <c r="A424" s="5"/>
    </row>
    <row r="425" spans="1:1" ht="12.75" customHeight="1" x14ac:dyDescent="0.2">
      <c r="A425" s="5"/>
    </row>
    <row r="426" spans="1:1" ht="12.75" customHeight="1" x14ac:dyDescent="0.2">
      <c r="A426" s="5"/>
    </row>
    <row r="427" spans="1:1" ht="12.75" customHeight="1" x14ac:dyDescent="0.2">
      <c r="A427" s="5"/>
    </row>
    <row r="428" spans="1:1" ht="12.75" customHeight="1" x14ac:dyDescent="0.2">
      <c r="A428" s="5"/>
    </row>
    <row r="429" spans="1:1" ht="12.75" customHeight="1" x14ac:dyDescent="0.2">
      <c r="A429" s="5"/>
    </row>
    <row r="430" spans="1:1" ht="12.75" customHeight="1" x14ac:dyDescent="0.2">
      <c r="A430" s="5"/>
    </row>
    <row r="431" spans="1:1" ht="12.75" customHeight="1" x14ac:dyDescent="0.2">
      <c r="A431" s="5"/>
    </row>
    <row r="432" spans="1:1" ht="12.75" customHeight="1" x14ac:dyDescent="0.2">
      <c r="A432" s="5"/>
    </row>
    <row r="433" spans="1:1" ht="12.75" customHeight="1" x14ac:dyDescent="0.2">
      <c r="A433" s="5"/>
    </row>
    <row r="434" spans="1:1" ht="12.75" customHeight="1" x14ac:dyDescent="0.2">
      <c r="A434" s="5"/>
    </row>
    <row r="435" spans="1:1" ht="12.75" customHeight="1" x14ac:dyDescent="0.2">
      <c r="A435" s="5"/>
    </row>
    <row r="436" spans="1:1" ht="12.75" customHeight="1" x14ac:dyDescent="0.2">
      <c r="A436" s="5"/>
    </row>
    <row r="437" spans="1:1" ht="12.75" customHeight="1" x14ac:dyDescent="0.2">
      <c r="A437" s="5"/>
    </row>
    <row r="438" spans="1:1" ht="12.75" customHeight="1" x14ac:dyDescent="0.2">
      <c r="A438" s="5"/>
    </row>
    <row r="439" spans="1:1" ht="12.75" customHeight="1" x14ac:dyDescent="0.2">
      <c r="A439" s="5"/>
    </row>
    <row r="440" spans="1:1" ht="12.75" customHeight="1" x14ac:dyDescent="0.2">
      <c r="A440" s="5"/>
    </row>
    <row r="441" spans="1:1" ht="12.75" customHeight="1" x14ac:dyDescent="0.2">
      <c r="A441" s="5"/>
    </row>
    <row r="442" spans="1:1" ht="12.75" customHeight="1" x14ac:dyDescent="0.2">
      <c r="A442" s="5"/>
    </row>
    <row r="443" spans="1:1" ht="12.75" customHeight="1" x14ac:dyDescent="0.2">
      <c r="A443" s="5"/>
    </row>
    <row r="444" spans="1:1" ht="12.75" customHeight="1" x14ac:dyDescent="0.2">
      <c r="A444" s="5"/>
    </row>
    <row r="445" spans="1:1" ht="12.75" customHeight="1" x14ac:dyDescent="0.2">
      <c r="A445" s="5"/>
    </row>
    <row r="446" spans="1:1" ht="12.75" customHeight="1" x14ac:dyDescent="0.2">
      <c r="A446" s="5"/>
    </row>
    <row r="447" spans="1:1" ht="12.75" customHeight="1" x14ac:dyDescent="0.2">
      <c r="A447" s="5"/>
    </row>
    <row r="448" spans="1:1" ht="12.75" customHeight="1" x14ac:dyDescent="0.2">
      <c r="A448" s="5"/>
    </row>
    <row r="449" spans="1:1" ht="12.75" customHeight="1" x14ac:dyDescent="0.2">
      <c r="A449" s="5"/>
    </row>
    <row r="450" spans="1:1" ht="12.75" customHeight="1" x14ac:dyDescent="0.2">
      <c r="A450" s="5"/>
    </row>
    <row r="451" spans="1:1" ht="12.75" customHeight="1" x14ac:dyDescent="0.2">
      <c r="A451" s="5"/>
    </row>
    <row r="452" spans="1:1" ht="12.75" customHeight="1" x14ac:dyDescent="0.2">
      <c r="A452" s="5"/>
    </row>
    <row r="453" spans="1:1" ht="12.75" customHeight="1" x14ac:dyDescent="0.2">
      <c r="A453" s="5"/>
    </row>
    <row r="454" spans="1:1" ht="12.75" customHeight="1" x14ac:dyDescent="0.2">
      <c r="A454" s="5"/>
    </row>
    <row r="455" spans="1:1" ht="12.75" customHeight="1" x14ac:dyDescent="0.2">
      <c r="A455" s="5"/>
    </row>
    <row r="456" spans="1:1" ht="12.75" customHeight="1" x14ac:dyDescent="0.2">
      <c r="A456" s="5"/>
    </row>
    <row r="457" spans="1:1" ht="12.75" customHeight="1" x14ac:dyDescent="0.2">
      <c r="A457" s="5"/>
    </row>
    <row r="458" spans="1:1" ht="12.75" customHeight="1" x14ac:dyDescent="0.2">
      <c r="A458" s="5"/>
    </row>
    <row r="459" spans="1:1" ht="12.75" customHeight="1" x14ac:dyDescent="0.2">
      <c r="A459" s="5"/>
    </row>
    <row r="460" spans="1:1" ht="12.75" customHeight="1" x14ac:dyDescent="0.2">
      <c r="A460" s="5"/>
    </row>
    <row r="461" spans="1:1" ht="12.75" customHeight="1" x14ac:dyDescent="0.2">
      <c r="A461" s="5"/>
    </row>
    <row r="462" spans="1:1" ht="12.75" customHeight="1" x14ac:dyDescent="0.2">
      <c r="A462" s="5"/>
    </row>
    <row r="463" spans="1:1" ht="12.75" customHeight="1" x14ac:dyDescent="0.2">
      <c r="A463" s="5"/>
    </row>
    <row r="464" spans="1:1" ht="12.75" customHeight="1" x14ac:dyDescent="0.2">
      <c r="A464" s="5"/>
    </row>
    <row r="465" spans="1:1" ht="12.75" customHeight="1" x14ac:dyDescent="0.2">
      <c r="A465" s="5"/>
    </row>
    <row r="466" spans="1:1" ht="12.75" customHeight="1" x14ac:dyDescent="0.2">
      <c r="A466" s="5"/>
    </row>
    <row r="467" spans="1:1" ht="12.75" customHeight="1" x14ac:dyDescent="0.2">
      <c r="A467" s="5"/>
    </row>
    <row r="468" spans="1:1" ht="12.75" customHeight="1" x14ac:dyDescent="0.2">
      <c r="A468" s="5"/>
    </row>
    <row r="469" spans="1:1" ht="12.75" customHeight="1" x14ac:dyDescent="0.2">
      <c r="A469" s="5"/>
    </row>
    <row r="470" spans="1:1" ht="12.75" customHeight="1" x14ac:dyDescent="0.2">
      <c r="A470" s="5"/>
    </row>
    <row r="471" spans="1:1" ht="12.75" customHeight="1" x14ac:dyDescent="0.2">
      <c r="A471" s="5"/>
    </row>
    <row r="472" spans="1:1" ht="12.75" customHeight="1" x14ac:dyDescent="0.2">
      <c r="A472" s="5"/>
    </row>
    <row r="473" spans="1:1" ht="12.75" customHeight="1" x14ac:dyDescent="0.2">
      <c r="A473" s="5"/>
    </row>
    <row r="474" spans="1:1" ht="12.75" customHeight="1" x14ac:dyDescent="0.2">
      <c r="A474" s="5"/>
    </row>
    <row r="475" spans="1:1" ht="12.75" customHeight="1" x14ac:dyDescent="0.2">
      <c r="A475" s="5"/>
    </row>
    <row r="476" spans="1:1" ht="12.75" customHeight="1" x14ac:dyDescent="0.2">
      <c r="A476" s="5"/>
    </row>
    <row r="477" spans="1:1" ht="12.75" customHeight="1" x14ac:dyDescent="0.2">
      <c r="A477" s="5"/>
    </row>
    <row r="478" spans="1:1" ht="12.75" customHeight="1" x14ac:dyDescent="0.2">
      <c r="A478" s="5"/>
    </row>
    <row r="479" spans="1:1" ht="12.75" customHeight="1" x14ac:dyDescent="0.2">
      <c r="A479" s="5"/>
    </row>
    <row r="480" spans="1:1" ht="12.75" customHeight="1" x14ac:dyDescent="0.2">
      <c r="A480" s="5"/>
    </row>
    <row r="481" spans="1:1" ht="12.75" customHeight="1" x14ac:dyDescent="0.2">
      <c r="A481" s="5"/>
    </row>
    <row r="482" spans="1:1" ht="12.75" customHeight="1" x14ac:dyDescent="0.2">
      <c r="A482" s="5"/>
    </row>
    <row r="483" spans="1:1" ht="12.75" customHeight="1" x14ac:dyDescent="0.2">
      <c r="A483" s="5"/>
    </row>
    <row r="484" spans="1:1" ht="12.75" customHeight="1" x14ac:dyDescent="0.2">
      <c r="A484" s="5"/>
    </row>
    <row r="485" spans="1:1" ht="12.75" customHeight="1" x14ac:dyDescent="0.2">
      <c r="A485" s="5"/>
    </row>
    <row r="486" spans="1:1" ht="12.75" customHeight="1" x14ac:dyDescent="0.2">
      <c r="A486" s="5"/>
    </row>
    <row r="487" spans="1:1" ht="12.75" customHeight="1" x14ac:dyDescent="0.2">
      <c r="A487" s="5"/>
    </row>
    <row r="488" spans="1:1" ht="12.75" customHeight="1" x14ac:dyDescent="0.2">
      <c r="A488" s="5"/>
    </row>
    <row r="489" spans="1:1" ht="12.75" customHeight="1" x14ac:dyDescent="0.2">
      <c r="A489" s="5"/>
    </row>
    <row r="490" spans="1:1" ht="12.75" customHeight="1" x14ac:dyDescent="0.2">
      <c r="A490" s="5"/>
    </row>
    <row r="491" spans="1:1" ht="12.75" customHeight="1" x14ac:dyDescent="0.2">
      <c r="A491" s="5"/>
    </row>
    <row r="492" spans="1:1" ht="12.75" customHeight="1" x14ac:dyDescent="0.2">
      <c r="A492" s="5"/>
    </row>
    <row r="493" spans="1:1" ht="12.75" customHeight="1" x14ac:dyDescent="0.2">
      <c r="A493" s="5"/>
    </row>
    <row r="494" spans="1:1" ht="12.75" customHeight="1" x14ac:dyDescent="0.2">
      <c r="A494" s="5"/>
    </row>
    <row r="495" spans="1:1" ht="12.75" customHeight="1" x14ac:dyDescent="0.2">
      <c r="A495" s="5"/>
    </row>
    <row r="496" spans="1:1" ht="12.75" customHeight="1" x14ac:dyDescent="0.2">
      <c r="A496" s="5"/>
    </row>
    <row r="497" spans="1:1" ht="12.75" customHeight="1" x14ac:dyDescent="0.2">
      <c r="A497" s="5"/>
    </row>
    <row r="498" spans="1:1" ht="12.75" customHeight="1" x14ac:dyDescent="0.2">
      <c r="A498" s="5"/>
    </row>
    <row r="499" spans="1:1" ht="12.75" customHeight="1" x14ac:dyDescent="0.2">
      <c r="A499" s="5"/>
    </row>
    <row r="500" spans="1:1" ht="12.75" customHeight="1" x14ac:dyDescent="0.2">
      <c r="A500" s="5"/>
    </row>
    <row r="501" spans="1:1" ht="12.75" customHeight="1" x14ac:dyDescent="0.2">
      <c r="A501" s="5"/>
    </row>
    <row r="502" spans="1:1" ht="12.75" customHeight="1" x14ac:dyDescent="0.2">
      <c r="A502" s="5"/>
    </row>
    <row r="503" spans="1:1" ht="12.75" customHeight="1" x14ac:dyDescent="0.2">
      <c r="A503" s="5"/>
    </row>
    <row r="504" spans="1:1" ht="12.75" customHeight="1" x14ac:dyDescent="0.2">
      <c r="A504" s="5"/>
    </row>
    <row r="505" spans="1:1" ht="12.75" customHeight="1" x14ac:dyDescent="0.2">
      <c r="A505" s="5"/>
    </row>
    <row r="506" spans="1:1" ht="12.75" customHeight="1" x14ac:dyDescent="0.2">
      <c r="A506" s="5"/>
    </row>
    <row r="507" spans="1:1" ht="12.75" customHeight="1" x14ac:dyDescent="0.2">
      <c r="A507" s="5"/>
    </row>
    <row r="508" spans="1:1" ht="12.75" customHeight="1" x14ac:dyDescent="0.2">
      <c r="A508" s="5"/>
    </row>
    <row r="509" spans="1:1" ht="12.75" customHeight="1" x14ac:dyDescent="0.2">
      <c r="A509" s="5"/>
    </row>
    <row r="510" spans="1:1" ht="12.75" customHeight="1" x14ac:dyDescent="0.2">
      <c r="A510" s="5"/>
    </row>
    <row r="511" spans="1:1" ht="12.75" customHeight="1" x14ac:dyDescent="0.2">
      <c r="A511" s="5"/>
    </row>
    <row r="512" spans="1:1" ht="12.75" customHeight="1" x14ac:dyDescent="0.2">
      <c r="A512" s="5"/>
    </row>
    <row r="513" spans="1:1" ht="12.75" customHeight="1" x14ac:dyDescent="0.2">
      <c r="A513" s="5"/>
    </row>
    <row r="514" spans="1:1" ht="12.75" customHeight="1" x14ac:dyDescent="0.2">
      <c r="A514" s="5"/>
    </row>
    <row r="515" spans="1:1" ht="12.75" customHeight="1" x14ac:dyDescent="0.2">
      <c r="A515" s="5"/>
    </row>
    <row r="516" spans="1:1" ht="12.75" customHeight="1" x14ac:dyDescent="0.2">
      <c r="A516" s="5"/>
    </row>
    <row r="517" spans="1:1" ht="12.75" customHeight="1" x14ac:dyDescent="0.2">
      <c r="A517" s="5"/>
    </row>
    <row r="518" spans="1:1" ht="12.75" customHeight="1" x14ac:dyDescent="0.2">
      <c r="A518" s="5"/>
    </row>
    <row r="519" spans="1:1" ht="12.75" customHeight="1" x14ac:dyDescent="0.2">
      <c r="A519" s="5"/>
    </row>
    <row r="520" spans="1:1" ht="12.75" customHeight="1" x14ac:dyDescent="0.2">
      <c r="A520" s="5"/>
    </row>
    <row r="521" spans="1:1" ht="12.75" customHeight="1" x14ac:dyDescent="0.2">
      <c r="A521" s="5"/>
    </row>
    <row r="522" spans="1:1" ht="12.75" customHeight="1" x14ac:dyDescent="0.2">
      <c r="A522" s="5"/>
    </row>
    <row r="523" spans="1:1" ht="12.75" customHeight="1" x14ac:dyDescent="0.2">
      <c r="A523" s="5"/>
    </row>
    <row r="524" spans="1:1" ht="12.75" customHeight="1" x14ac:dyDescent="0.2">
      <c r="A524" s="5"/>
    </row>
    <row r="525" spans="1:1" ht="12.75" customHeight="1" x14ac:dyDescent="0.2">
      <c r="A525" s="5"/>
    </row>
    <row r="526" spans="1:1" ht="12.75" customHeight="1" x14ac:dyDescent="0.2">
      <c r="A526" s="5"/>
    </row>
    <row r="527" spans="1:1" ht="12.75" customHeight="1" x14ac:dyDescent="0.2">
      <c r="A527" s="5"/>
    </row>
    <row r="528" spans="1:1" ht="12.75" customHeight="1" x14ac:dyDescent="0.2">
      <c r="A528" s="5"/>
    </row>
    <row r="529" spans="1:1" ht="12.75" customHeight="1" x14ac:dyDescent="0.2">
      <c r="A529" s="5"/>
    </row>
    <row r="530" spans="1:1" ht="12.75" customHeight="1" x14ac:dyDescent="0.2">
      <c r="A530" s="5"/>
    </row>
    <row r="531" spans="1:1" ht="12.75" customHeight="1" x14ac:dyDescent="0.2">
      <c r="A531" s="5"/>
    </row>
    <row r="532" spans="1:1" ht="12.75" customHeight="1" x14ac:dyDescent="0.2">
      <c r="A532" s="5"/>
    </row>
    <row r="533" spans="1:1" ht="12.75" customHeight="1" x14ac:dyDescent="0.2">
      <c r="A533" s="5"/>
    </row>
    <row r="534" spans="1:1" ht="12.75" customHeight="1" x14ac:dyDescent="0.2">
      <c r="A534" s="5"/>
    </row>
    <row r="535" spans="1:1" ht="12.75" customHeight="1" x14ac:dyDescent="0.2">
      <c r="A535" s="5"/>
    </row>
    <row r="536" spans="1:1" ht="12.75" customHeight="1" x14ac:dyDescent="0.2">
      <c r="A536" s="5"/>
    </row>
    <row r="537" spans="1:1" ht="12.75" customHeight="1" x14ac:dyDescent="0.2">
      <c r="A537" s="5"/>
    </row>
    <row r="538" spans="1:1" ht="12.75" customHeight="1" x14ac:dyDescent="0.2">
      <c r="A538" s="5"/>
    </row>
    <row r="539" spans="1:1" ht="12.75" customHeight="1" x14ac:dyDescent="0.2">
      <c r="A539" s="5"/>
    </row>
    <row r="540" spans="1:1" ht="12.75" customHeight="1" x14ac:dyDescent="0.2">
      <c r="A540" s="5"/>
    </row>
    <row r="541" spans="1:1" ht="12.75" customHeight="1" x14ac:dyDescent="0.2">
      <c r="A541" s="5"/>
    </row>
    <row r="542" spans="1:1" ht="12.75" customHeight="1" x14ac:dyDescent="0.2">
      <c r="A542" s="5"/>
    </row>
    <row r="543" spans="1:1" ht="12.75" customHeight="1" x14ac:dyDescent="0.2">
      <c r="A543" s="5"/>
    </row>
    <row r="544" spans="1:1" ht="12.75" customHeight="1" x14ac:dyDescent="0.2">
      <c r="A544" s="5"/>
    </row>
    <row r="545" spans="1:1" ht="12.75" customHeight="1" x14ac:dyDescent="0.2">
      <c r="A545" s="5"/>
    </row>
    <row r="546" spans="1:1" ht="12.75" customHeight="1" x14ac:dyDescent="0.2">
      <c r="A546" s="5"/>
    </row>
    <row r="547" spans="1:1" ht="12.75" customHeight="1" x14ac:dyDescent="0.2">
      <c r="A547" s="5"/>
    </row>
    <row r="548" spans="1:1" ht="12.75" customHeight="1" x14ac:dyDescent="0.2">
      <c r="A548" s="5"/>
    </row>
    <row r="549" spans="1:1" ht="12.75" customHeight="1" x14ac:dyDescent="0.2">
      <c r="A549" s="5"/>
    </row>
    <row r="550" spans="1:1" ht="12.75" customHeight="1" x14ac:dyDescent="0.2">
      <c r="A550" s="5"/>
    </row>
    <row r="551" spans="1:1" ht="12.75" customHeight="1" x14ac:dyDescent="0.2">
      <c r="A551" s="5"/>
    </row>
    <row r="552" spans="1:1" ht="12.75" customHeight="1" x14ac:dyDescent="0.2">
      <c r="A552" s="5"/>
    </row>
    <row r="553" spans="1:1" ht="12.75" customHeight="1" x14ac:dyDescent="0.2">
      <c r="A553" s="5"/>
    </row>
    <row r="554" spans="1:1" ht="12.75" customHeight="1" x14ac:dyDescent="0.2">
      <c r="A554" s="5"/>
    </row>
    <row r="555" spans="1:1" ht="12.75" customHeight="1" x14ac:dyDescent="0.2">
      <c r="A555" s="5"/>
    </row>
    <row r="556" spans="1:1" ht="12.75" customHeight="1" x14ac:dyDescent="0.2">
      <c r="A556" s="5"/>
    </row>
    <row r="557" spans="1:1" ht="12.75" customHeight="1" x14ac:dyDescent="0.2">
      <c r="A557" s="5"/>
    </row>
    <row r="558" spans="1:1" ht="12.75" customHeight="1" x14ac:dyDescent="0.2">
      <c r="A558" s="5"/>
    </row>
    <row r="559" spans="1:1" ht="12.75" customHeight="1" x14ac:dyDescent="0.2">
      <c r="A559" s="5"/>
    </row>
    <row r="560" spans="1:1" ht="12.75" customHeight="1" x14ac:dyDescent="0.2">
      <c r="A560" s="5"/>
    </row>
    <row r="561" spans="1:1" ht="12.75" customHeight="1" x14ac:dyDescent="0.2">
      <c r="A561" s="5"/>
    </row>
    <row r="562" spans="1:1" ht="12.75" customHeight="1" x14ac:dyDescent="0.2">
      <c r="A562" s="5"/>
    </row>
    <row r="563" spans="1:1" ht="12.75" customHeight="1" x14ac:dyDescent="0.2">
      <c r="A563" s="5"/>
    </row>
    <row r="564" spans="1:1" ht="12.75" customHeight="1" x14ac:dyDescent="0.2">
      <c r="A564" s="5"/>
    </row>
    <row r="565" spans="1:1" ht="12.75" customHeight="1" x14ac:dyDescent="0.2">
      <c r="A565" s="5"/>
    </row>
    <row r="566" spans="1:1" ht="12.75" customHeight="1" x14ac:dyDescent="0.2">
      <c r="A566" s="5"/>
    </row>
    <row r="567" spans="1:1" ht="12.75" customHeight="1" x14ac:dyDescent="0.2">
      <c r="A567" s="5"/>
    </row>
    <row r="568" spans="1:1" ht="12.75" customHeight="1" x14ac:dyDescent="0.2">
      <c r="A568" s="5"/>
    </row>
    <row r="569" spans="1:1" ht="12.75" customHeight="1" x14ac:dyDescent="0.2">
      <c r="A569" s="5"/>
    </row>
    <row r="570" spans="1:1" ht="12.75" customHeight="1" x14ac:dyDescent="0.2">
      <c r="A570" s="5"/>
    </row>
    <row r="571" spans="1:1" ht="12.75" customHeight="1" x14ac:dyDescent="0.2">
      <c r="A571" s="5"/>
    </row>
    <row r="572" spans="1:1" ht="12.75" customHeight="1" x14ac:dyDescent="0.2">
      <c r="A572" s="5"/>
    </row>
    <row r="573" spans="1:1" ht="12.75" customHeight="1" x14ac:dyDescent="0.2">
      <c r="A573" s="5"/>
    </row>
    <row r="574" spans="1:1" ht="12.75" customHeight="1" x14ac:dyDescent="0.2">
      <c r="A574" s="5"/>
    </row>
    <row r="575" spans="1:1" ht="12.75" customHeight="1" x14ac:dyDescent="0.2">
      <c r="A575" s="5"/>
    </row>
    <row r="576" spans="1:1" ht="12.75" customHeight="1" x14ac:dyDescent="0.2">
      <c r="A576" s="5"/>
    </row>
    <row r="577" spans="1:1" ht="12.75" customHeight="1" x14ac:dyDescent="0.2">
      <c r="A577" s="5"/>
    </row>
    <row r="578" spans="1:1" ht="12.75" customHeight="1" x14ac:dyDescent="0.2">
      <c r="A578" s="5"/>
    </row>
    <row r="579" spans="1:1" ht="12.75" customHeight="1" x14ac:dyDescent="0.2">
      <c r="A579" s="5"/>
    </row>
    <row r="580" spans="1:1" ht="12.75" customHeight="1" x14ac:dyDescent="0.2">
      <c r="A580" s="5"/>
    </row>
    <row r="581" spans="1:1" ht="12.75" customHeight="1" x14ac:dyDescent="0.2">
      <c r="A581" s="5"/>
    </row>
    <row r="582" spans="1:1" ht="12.75" customHeight="1" x14ac:dyDescent="0.2">
      <c r="A582" s="5"/>
    </row>
    <row r="583" spans="1:1" ht="12.75" customHeight="1" x14ac:dyDescent="0.2">
      <c r="A583" s="5"/>
    </row>
    <row r="584" spans="1:1" ht="12.75" customHeight="1" x14ac:dyDescent="0.2">
      <c r="A584" s="5"/>
    </row>
    <row r="585" spans="1:1" ht="12.75" customHeight="1" x14ac:dyDescent="0.2">
      <c r="A585" s="5"/>
    </row>
    <row r="586" spans="1:1" ht="12.75" customHeight="1" x14ac:dyDescent="0.2">
      <c r="A586" s="5"/>
    </row>
    <row r="587" spans="1:1" ht="12.75" customHeight="1" x14ac:dyDescent="0.2">
      <c r="A587" s="5"/>
    </row>
    <row r="588" spans="1:1" ht="12.75" customHeight="1" x14ac:dyDescent="0.2">
      <c r="A588" s="5"/>
    </row>
    <row r="589" spans="1:1" ht="12.75" customHeight="1" x14ac:dyDescent="0.2">
      <c r="A589" s="5"/>
    </row>
    <row r="590" spans="1:1" ht="12.75" customHeight="1" x14ac:dyDescent="0.2">
      <c r="A590" s="5"/>
    </row>
    <row r="591" spans="1:1" ht="12.75" customHeight="1" x14ac:dyDescent="0.2">
      <c r="A591" s="5"/>
    </row>
    <row r="592" spans="1:1" ht="12.75" customHeight="1" x14ac:dyDescent="0.2">
      <c r="A592" s="5"/>
    </row>
    <row r="593" spans="1:1" ht="12.75" customHeight="1" x14ac:dyDescent="0.2">
      <c r="A593" s="5"/>
    </row>
    <row r="594" spans="1:1" ht="12.75" customHeight="1" x14ac:dyDescent="0.2">
      <c r="A594" s="5"/>
    </row>
    <row r="595" spans="1:1" ht="12.75" customHeight="1" x14ac:dyDescent="0.2">
      <c r="A595" s="5"/>
    </row>
    <row r="596" spans="1:1" ht="12.75" customHeight="1" x14ac:dyDescent="0.2">
      <c r="A596" s="5"/>
    </row>
    <row r="597" spans="1:1" ht="12.75" customHeight="1" x14ac:dyDescent="0.2">
      <c r="A597" s="5"/>
    </row>
    <row r="598" spans="1:1" ht="12.75" customHeight="1" x14ac:dyDescent="0.2">
      <c r="A598" s="5"/>
    </row>
    <row r="599" spans="1:1" ht="12.75" customHeight="1" x14ac:dyDescent="0.2">
      <c r="A599" s="5"/>
    </row>
    <row r="600" spans="1:1" ht="12.75" customHeight="1" x14ac:dyDescent="0.2">
      <c r="A600" s="5"/>
    </row>
    <row r="601" spans="1:1" ht="12.75" customHeight="1" x14ac:dyDescent="0.2">
      <c r="A601" s="5"/>
    </row>
    <row r="602" spans="1:1" ht="12.75" customHeight="1" x14ac:dyDescent="0.2">
      <c r="A602" s="5"/>
    </row>
    <row r="603" spans="1:1" ht="12.75" customHeight="1" x14ac:dyDescent="0.2">
      <c r="A603" s="5"/>
    </row>
    <row r="604" spans="1:1" ht="12.75" customHeight="1" x14ac:dyDescent="0.2">
      <c r="A604" s="5"/>
    </row>
    <row r="605" spans="1:1" ht="12.75" customHeight="1" x14ac:dyDescent="0.2">
      <c r="A605" s="5"/>
    </row>
    <row r="606" spans="1:1" ht="12.75" customHeight="1" x14ac:dyDescent="0.2">
      <c r="A606" s="5"/>
    </row>
    <row r="607" spans="1:1" ht="12.75" customHeight="1" x14ac:dyDescent="0.2">
      <c r="A607" s="5"/>
    </row>
    <row r="608" spans="1:1" ht="12.75" customHeight="1" x14ac:dyDescent="0.2">
      <c r="A608" s="5"/>
    </row>
    <row r="609" spans="1:1" ht="12.75" customHeight="1" x14ac:dyDescent="0.2">
      <c r="A609" s="5"/>
    </row>
    <row r="610" spans="1:1" ht="12.75" customHeight="1" x14ac:dyDescent="0.2">
      <c r="A610" s="5"/>
    </row>
    <row r="611" spans="1:1" ht="12.75" customHeight="1" x14ac:dyDescent="0.2">
      <c r="A611" s="5"/>
    </row>
    <row r="612" spans="1:1" ht="12.75" customHeight="1" x14ac:dyDescent="0.2">
      <c r="A612" s="5"/>
    </row>
    <row r="613" spans="1:1" ht="12.75" customHeight="1" x14ac:dyDescent="0.2">
      <c r="A613" s="5"/>
    </row>
    <row r="614" spans="1:1" ht="12.75" customHeight="1" x14ac:dyDescent="0.2">
      <c r="A614" s="5"/>
    </row>
    <row r="615" spans="1:1" ht="12.75" customHeight="1" x14ac:dyDescent="0.2">
      <c r="A615" s="5"/>
    </row>
    <row r="616" spans="1:1" ht="12.75" customHeight="1" x14ac:dyDescent="0.2">
      <c r="A616" s="5"/>
    </row>
    <row r="617" spans="1:1" ht="12.75" customHeight="1" x14ac:dyDescent="0.2">
      <c r="A617" s="5"/>
    </row>
    <row r="618" spans="1:1" ht="12.75" customHeight="1" x14ac:dyDescent="0.2">
      <c r="A618" s="5"/>
    </row>
    <row r="619" spans="1:1" ht="12.75" customHeight="1" x14ac:dyDescent="0.2">
      <c r="A619" s="5"/>
    </row>
    <row r="620" spans="1:1" ht="12.75" customHeight="1" x14ac:dyDescent="0.2">
      <c r="A620" s="5"/>
    </row>
    <row r="621" spans="1:1" ht="12.75" customHeight="1" x14ac:dyDescent="0.2">
      <c r="A621" s="5"/>
    </row>
    <row r="622" spans="1:1" ht="12.75" customHeight="1" x14ac:dyDescent="0.2">
      <c r="A622" s="5"/>
    </row>
    <row r="623" spans="1:1" ht="12.75" customHeight="1" x14ac:dyDescent="0.2">
      <c r="A623" s="5"/>
    </row>
    <row r="624" spans="1:1" ht="12.75" customHeight="1" x14ac:dyDescent="0.2">
      <c r="A624" s="5"/>
    </row>
    <row r="625" spans="1:1" ht="12.75" customHeight="1" x14ac:dyDescent="0.2">
      <c r="A625" s="5"/>
    </row>
    <row r="626" spans="1:1" ht="12.75" customHeight="1" x14ac:dyDescent="0.2">
      <c r="A626" s="5"/>
    </row>
    <row r="627" spans="1:1" ht="12.75" customHeight="1" x14ac:dyDescent="0.2">
      <c r="A627" s="5"/>
    </row>
    <row r="628" spans="1:1" ht="12.75" customHeight="1" x14ac:dyDescent="0.2">
      <c r="A628" s="5"/>
    </row>
    <row r="629" spans="1:1" ht="12.75" customHeight="1" x14ac:dyDescent="0.2">
      <c r="A629" s="5"/>
    </row>
    <row r="630" spans="1:1" ht="12.75" customHeight="1" x14ac:dyDescent="0.2">
      <c r="A630" s="5"/>
    </row>
    <row r="631" spans="1:1" ht="12.75" customHeight="1" x14ac:dyDescent="0.2">
      <c r="A631" s="5"/>
    </row>
    <row r="632" spans="1:1" ht="12.75" customHeight="1" x14ac:dyDescent="0.2">
      <c r="A632" s="5"/>
    </row>
    <row r="633" spans="1:1" ht="12.75" customHeight="1" x14ac:dyDescent="0.2">
      <c r="A633" s="5"/>
    </row>
    <row r="634" spans="1:1" ht="12.75" customHeight="1" x14ac:dyDescent="0.2">
      <c r="A634" s="5"/>
    </row>
    <row r="635" spans="1:1" ht="12.75" customHeight="1" x14ac:dyDescent="0.2">
      <c r="A635" s="5"/>
    </row>
    <row r="636" spans="1:1" ht="12.75" customHeight="1" x14ac:dyDescent="0.2">
      <c r="A636" s="5"/>
    </row>
    <row r="637" spans="1:1" ht="12.75" customHeight="1" x14ac:dyDescent="0.2">
      <c r="A637" s="5"/>
    </row>
    <row r="638" spans="1:1" ht="12.75" customHeight="1" x14ac:dyDescent="0.2">
      <c r="A638" s="5"/>
    </row>
    <row r="639" spans="1:1" ht="12.75" customHeight="1" x14ac:dyDescent="0.2">
      <c r="A639" s="5"/>
    </row>
    <row r="640" spans="1:1" ht="12.75" customHeight="1" x14ac:dyDescent="0.2">
      <c r="A640" s="5"/>
    </row>
    <row r="641" spans="1:1" ht="12.75" customHeight="1" x14ac:dyDescent="0.2">
      <c r="A641" s="5"/>
    </row>
    <row r="642" spans="1:1" ht="12.75" customHeight="1" x14ac:dyDescent="0.2">
      <c r="A642" s="5"/>
    </row>
    <row r="643" spans="1:1" ht="12.75" customHeight="1" x14ac:dyDescent="0.2">
      <c r="A643" s="5"/>
    </row>
    <row r="644" spans="1:1" ht="12.75" customHeight="1" x14ac:dyDescent="0.2">
      <c r="A644" s="5"/>
    </row>
    <row r="645" spans="1:1" ht="12.75" customHeight="1" x14ac:dyDescent="0.2">
      <c r="A645" s="5"/>
    </row>
    <row r="646" spans="1:1" ht="12.75" customHeight="1" x14ac:dyDescent="0.2">
      <c r="A646" s="5"/>
    </row>
    <row r="647" spans="1:1" ht="12.75" customHeight="1" x14ac:dyDescent="0.2">
      <c r="A647" s="5"/>
    </row>
    <row r="648" spans="1:1" ht="12.75" customHeight="1" x14ac:dyDescent="0.2">
      <c r="A648" s="5"/>
    </row>
    <row r="649" spans="1:1" ht="12.75" customHeight="1" x14ac:dyDescent="0.2">
      <c r="A649" s="5"/>
    </row>
    <row r="650" spans="1:1" ht="12.75" customHeight="1" x14ac:dyDescent="0.2">
      <c r="A650" s="5"/>
    </row>
    <row r="651" spans="1:1" ht="12.75" customHeight="1" x14ac:dyDescent="0.2">
      <c r="A651" s="5"/>
    </row>
    <row r="652" spans="1:1" ht="12.75" customHeight="1" x14ac:dyDescent="0.2">
      <c r="A652" s="5"/>
    </row>
    <row r="653" spans="1:1" ht="12.75" customHeight="1" x14ac:dyDescent="0.2">
      <c r="A653" s="5"/>
    </row>
    <row r="654" spans="1:1" ht="12.75" customHeight="1" x14ac:dyDescent="0.2">
      <c r="A654" s="5"/>
    </row>
    <row r="655" spans="1:1" ht="12.75" customHeight="1" x14ac:dyDescent="0.2">
      <c r="A655" s="5"/>
    </row>
    <row r="656" spans="1:1" ht="12.75" customHeight="1" x14ac:dyDescent="0.2">
      <c r="A656" s="5"/>
    </row>
    <row r="657" spans="1:1" ht="12.75" customHeight="1" x14ac:dyDescent="0.2">
      <c r="A657" s="5"/>
    </row>
    <row r="658" spans="1:1" ht="12.75" customHeight="1" x14ac:dyDescent="0.2">
      <c r="A658" s="5"/>
    </row>
    <row r="659" spans="1:1" ht="12.75" customHeight="1" x14ac:dyDescent="0.2">
      <c r="A659" s="5"/>
    </row>
    <row r="660" spans="1:1" ht="12.75" customHeight="1" x14ac:dyDescent="0.2">
      <c r="A660" s="5"/>
    </row>
    <row r="661" spans="1:1" ht="12.75" customHeight="1" x14ac:dyDescent="0.2">
      <c r="A661" s="5"/>
    </row>
    <row r="662" spans="1:1" ht="12.75" customHeight="1" x14ac:dyDescent="0.2">
      <c r="A662" s="5"/>
    </row>
    <row r="663" spans="1:1" ht="12.75" customHeight="1" x14ac:dyDescent="0.2">
      <c r="A663" s="5"/>
    </row>
    <row r="664" spans="1:1" ht="12.75" customHeight="1" x14ac:dyDescent="0.2">
      <c r="A664" s="5"/>
    </row>
    <row r="665" spans="1:1" ht="12.75" customHeight="1" x14ac:dyDescent="0.2">
      <c r="A665" s="5"/>
    </row>
    <row r="666" spans="1:1" ht="12.75" customHeight="1" x14ac:dyDescent="0.2">
      <c r="A666" s="5"/>
    </row>
    <row r="667" spans="1:1" ht="12.75" customHeight="1" x14ac:dyDescent="0.2">
      <c r="A667" s="5"/>
    </row>
    <row r="668" spans="1:1" ht="12.75" customHeight="1" x14ac:dyDescent="0.2">
      <c r="A668" s="5"/>
    </row>
    <row r="669" spans="1:1" ht="12.75" customHeight="1" x14ac:dyDescent="0.2">
      <c r="A669" s="5"/>
    </row>
    <row r="670" spans="1:1" ht="12.75" customHeight="1" x14ac:dyDescent="0.2">
      <c r="A670" s="5"/>
    </row>
    <row r="671" spans="1:1" ht="12.75" customHeight="1" x14ac:dyDescent="0.2">
      <c r="A671" s="5"/>
    </row>
    <row r="672" spans="1:1" ht="12.75" customHeight="1" x14ac:dyDescent="0.2">
      <c r="A672" s="5"/>
    </row>
    <row r="673" spans="1:1" ht="12.75" customHeight="1" x14ac:dyDescent="0.2">
      <c r="A673" s="5"/>
    </row>
    <row r="674" spans="1:1" ht="12.75" customHeight="1" x14ac:dyDescent="0.2">
      <c r="A674" s="5"/>
    </row>
    <row r="675" spans="1:1" ht="12.75" customHeight="1" x14ac:dyDescent="0.2">
      <c r="A675" s="5"/>
    </row>
    <row r="676" spans="1:1" ht="12.75" customHeight="1" x14ac:dyDescent="0.2">
      <c r="A676" s="5"/>
    </row>
    <row r="677" spans="1:1" ht="12.75" customHeight="1" x14ac:dyDescent="0.2">
      <c r="A677" s="5"/>
    </row>
    <row r="678" spans="1:1" ht="12.75" customHeight="1" x14ac:dyDescent="0.2">
      <c r="A678" s="5"/>
    </row>
    <row r="679" spans="1:1" ht="12.75" customHeight="1" x14ac:dyDescent="0.2">
      <c r="A679" s="5"/>
    </row>
    <row r="680" spans="1:1" ht="12.75" customHeight="1" x14ac:dyDescent="0.2">
      <c r="A680" s="5"/>
    </row>
    <row r="681" spans="1:1" ht="12.75" customHeight="1" x14ac:dyDescent="0.2">
      <c r="A681" s="5"/>
    </row>
    <row r="682" spans="1:1" ht="12.75" customHeight="1" x14ac:dyDescent="0.2">
      <c r="A682" s="5"/>
    </row>
    <row r="683" spans="1:1" ht="12.75" customHeight="1" x14ac:dyDescent="0.2">
      <c r="A683" s="5"/>
    </row>
    <row r="684" spans="1:1" ht="12.75" customHeight="1" x14ac:dyDescent="0.2">
      <c r="A684" s="5"/>
    </row>
    <row r="685" spans="1:1" ht="12.75" customHeight="1" x14ac:dyDescent="0.2">
      <c r="A685" s="5"/>
    </row>
    <row r="686" spans="1:1" ht="12.75" customHeight="1" x14ac:dyDescent="0.2">
      <c r="A686" s="5"/>
    </row>
    <row r="687" spans="1:1" ht="12.75" customHeight="1" x14ac:dyDescent="0.2">
      <c r="A687" s="5"/>
    </row>
    <row r="688" spans="1:1" ht="12.75" customHeight="1" x14ac:dyDescent="0.2">
      <c r="A688" s="5"/>
    </row>
    <row r="689" spans="1:1" ht="12.75" customHeight="1" x14ac:dyDescent="0.2">
      <c r="A689" s="5"/>
    </row>
    <row r="690" spans="1:1" ht="12.75" customHeight="1" x14ac:dyDescent="0.2">
      <c r="A690" s="5"/>
    </row>
    <row r="691" spans="1:1" ht="12.75" customHeight="1" x14ac:dyDescent="0.2">
      <c r="A691" s="5"/>
    </row>
    <row r="692" spans="1:1" ht="12.75" customHeight="1" x14ac:dyDescent="0.2">
      <c r="A692" s="5"/>
    </row>
    <row r="693" spans="1:1" ht="12.75" customHeight="1" x14ac:dyDescent="0.2">
      <c r="A693" s="5"/>
    </row>
    <row r="694" spans="1:1" ht="12.75" customHeight="1" x14ac:dyDescent="0.2">
      <c r="A694" s="5"/>
    </row>
    <row r="695" spans="1:1" ht="12.75" customHeight="1" x14ac:dyDescent="0.2">
      <c r="A695" s="5"/>
    </row>
    <row r="696" spans="1:1" ht="12.75" customHeight="1" x14ac:dyDescent="0.2">
      <c r="A696" s="5"/>
    </row>
    <row r="697" spans="1:1" ht="12.75" customHeight="1" x14ac:dyDescent="0.2">
      <c r="A697" s="5"/>
    </row>
    <row r="698" spans="1:1" ht="12.75" customHeight="1" x14ac:dyDescent="0.2">
      <c r="A698" s="5"/>
    </row>
    <row r="699" spans="1:1" ht="12.75" customHeight="1" x14ac:dyDescent="0.2">
      <c r="A699" s="5"/>
    </row>
    <row r="700" spans="1:1" ht="12.75" customHeight="1" x14ac:dyDescent="0.2">
      <c r="A700" s="5"/>
    </row>
    <row r="701" spans="1:1" ht="12.75" customHeight="1" x14ac:dyDescent="0.2">
      <c r="A701" s="5"/>
    </row>
    <row r="702" spans="1:1" ht="12.75" customHeight="1" x14ac:dyDescent="0.2">
      <c r="A702" s="5"/>
    </row>
    <row r="703" spans="1:1" ht="12.75" customHeight="1" x14ac:dyDescent="0.2">
      <c r="A703" s="5"/>
    </row>
    <row r="704" spans="1:1" ht="12.75" customHeight="1" x14ac:dyDescent="0.2">
      <c r="A704" s="5"/>
    </row>
    <row r="705" spans="1:1" ht="12.75" customHeight="1" x14ac:dyDescent="0.2">
      <c r="A705" s="5"/>
    </row>
    <row r="706" spans="1:1" ht="12.75" customHeight="1" x14ac:dyDescent="0.2">
      <c r="A706" s="5"/>
    </row>
    <row r="707" spans="1:1" ht="12.75" customHeight="1" x14ac:dyDescent="0.2">
      <c r="A707" s="5"/>
    </row>
    <row r="708" spans="1:1" ht="12.75" customHeight="1" x14ac:dyDescent="0.2">
      <c r="A708" s="5"/>
    </row>
    <row r="709" spans="1:1" ht="12.75" customHeight="1" x14ac:dyDescent="0.2">
      <c r="A709" s="5"/>
    </row>
    <row r="710" spans="1:1" ht="12.75" customHeight="1" x14ac:dyDescent="0.2">
      <c r="A710" s="5"/>
    </row>
    <row r="711" spans="1:1" ht="12.75" customHeight="1" x14ac:dyDescent="0.2">
      <c r="A711" s="5"/>
    </row>
    <row r="712" spans="1:1" ht="12.75" customHeight="1" x14ac:dyDescent="0.2">
      <c r="A712" s="5"/>
    </row>
    <row r="713" spans="1:1" ht="12.75" customHeight="1" x14ac:dyDescent="0.2">
      <c r="A713" s="5"/>
    </row>
    <row r="714" spans="1:1" ht="12.75" customHeight="1" x14ac:dyDescent="0.2">
      <c r="A714" s="5"/>
    </row>
    <row r="715" spans="1:1" ht="12.75" customHeight="1" x14ac:dyDescent="0.2">
      <c r="A715" s="5"/>
    </row>
    <row r="716" spans="1:1" ht="12.75" customHeight="1" x14ac:dyDescent="0.2">
      <c r="A716" s="5"/>
    </row>
    <row r="717" spans="1:1" ht="12.75" customHeight="1" x14ac:dyDescent="0.2">
      <c r="A717" s="5"/>
    </row>
    <row r="718" spans="1:1" ht="12.75" customHeight="1" x14ac:dyDescent="0.2">
      <c r="A718" s="5"/>
    </row>
    <row r="719" spans="1:1" ht="12.75" customHeight="1" x14ac:dyDescent="0.2">
      <c r="A719" s="5"/>
    </row>
    <row r="720" spans="1:1" ht="12.75" customHeight="1" x14ac:dyDescent="0.2">
      <c r="A720" s="5"/>
    </row>
    <row r="721" spans="1:1" ht="12.75" customHeight="1" x14ac:dyDescent="0.2">
      <c r="A721" s="5"/>
    </row>
    <row r="722" spans="1:1" ht="12.75" customHeight="1" x14ac:dyDescent="0.2">
      <c r="A722" s="5"/>
    </row>
    <row r="723" spans="1:1" ht="12.75" customHeight="1" x14ac:dyDescent="0.2">
      <c r="A723" s="5"/>
    </row>
    <row r="724" spans="1:1" ht="12.75" customHeight="1" x14ac:dyDescent="0.2">
      <c r="A724" s="5"/>
    </row>
    <row r="725" spans="1:1" ht="12.75" customHeight="1" x14ac:dyDescent="0.2">
      <c r="A725" s="5"/>
    </row>
    <row r="726" spans="1:1" ht="12.75" customHeight="1" x14ac:dyDescent="0.2">
      <c r="A726" s="5"/>
    </row>
    <row r="727" spans="1:1" ht="12.75" customHeight="1" x14ac:dyDescent="0.2">
      <c r="A727" s="5"/>
    </row>
    <row r="728" spans="1:1" ht="12.75" customHeight="1" x14ac:dyDescent="0.2">
      <c r="A728" s="5"/>
    </row>
    <row r="729" spans="1:1" ht="12.75" customHeight="1" x14ac:dyDescent="0.2">
      <c r="A729" s="5"/>
    </row>
    <row r="730" spans="1:1" ht="12.75" customHeight="1" x14ac:dyDescent="0.2">
      <c r="A730" s="5"/>
    </row>
    <row r="731" spans="1:1" ht="12.75" customHeight="1" x14ac:dyDescent="0.2">
      <c r="A731" s="5"/>
    </row>
    <row r="732" spans="1:1" ht="12.75" customHeight="1" x14ac:dyDescent="0.2">
      <c r="A732" s="5"/>
    </row>
    <row r="733" spans="1:1" ht="12.75" customHeight="1" x14ac:dyDescent="0.2">
      <c r="A733" s="5"/>
    </row>
    <row r="734" spans="1:1" ht="12.75" customHeight="1" x14ac:dyDescent="0.2">
      <c r="A734" s="5"/>
    </row>
    <row r="735" spans="1:1" ht="12.75" customHeight="1" x14ac:dyDescent="0.2">
      <c r="A735" s="5"/>
    </row>
    <row r="736" spans="1:1" ht="12.75" customHeight="1" x14ac:dyDescent="0.2">
      <c r="A736" s="5"/>
    </row>
    <row r="737" spans="1:1" ht="12.75" customHeight="1" x14ac:dyDescent="0.2">
      <c r="A737" s="5"/>
    </row>
    <row r="738" spans="1:1" ht="12.75" customHeight="1" x14ac:dyDescent="0.2">
      <c r="A738" s="5"/>
    </row>
    <row r="739" spans="1:1" ht="12.75" customHeight="1" x14ac:dyDescent="0.2">
      <c r="A739" s="5"/>
    </row>
    <row r="740" spans="1:1" ht="12.75" customHeight="1" x14ac:dyDescent="0.2">
      <c r="A740" s="5"/>
    </row>
    <row r="741" spans="1:1" ht="12.75" customHeight="1" x14ac:dyDescent="0.2">
      <c r="A741" s="5"/>
    </row>
    <row r="742" spans="1:1" ht="12.75" customHeight="1" x14ac:dyDescent="0.2">
      <c r="A742" s="5"/>
    </row>
    <row r="743" spans="1:1" ht="12.75" customHeight="1" x14ac:dyDescent="0.2">
      <c r="A743" s="5"/>
    </row>
    <row r="744" spans="1:1" ht="12.75" customHeight="1" x14ac:dyDescent="0.2">
      <c r="A744" s="5"/>
    </row>
    <row r="745" spans="1:1" ht="12.75" customHeight="1" x14ac:dyDescent="0.2">
      <c r="A745" s="5"/>
    </row>
    <row r="746" spans="1:1" ht="12.75" customHeight="1" x14ac:dyDescent="0.2">
      <c r="A746" s="5"/>
    </row>
    <row r="747" spans="1:1" ht="12.75" customHeight="1" x14ac:dyDescent="0.2">
      <c r="A747" s="5"/>
    </row>
    <row r="748" spans="1:1" ht="12.75" customHeight="1" x14ac:dyDescent="0.2">
      <c r="A748" s="5"/>
    </row>
    <row r="749" spans="1:1" ht="12.75" customHeight="1" x14ac:dyDescent="0.2">
      <c r="A749" s="5"/>
    </row>
    <row r="750" spans="1:1" ht="12.75" customHeight="1" x14ac:dyDescent="0.2">
      <c r="A750" s="5"/>
    </row>
    <row r="751" spans="1:1" ht="12.75" customHeight="1" x14ac:dyDescent="0.2">
      <c r="A751" s="5"/>
    </row>
    <row r="752" spans="1:1" ht="12.75" customHeight="1" x14ac:dyDescent="0.2">
      <c r="A752" s="5"/>
    </row>
    <row r="753" spans="1:1" ht="12.75" customHeight="1" x14ac:dyDescent="0.2">
      <c r="A753" s="5"/>
    </row>
    <row r="754" spans="1:1" ht="12.75" customHeight="1" x14ac:dyDescent="0.2">
      <c r="A754" s="5"/>
    </row>
    <row r="755" spans="1:1" ht="12.75" customHeight="1" x14ac:dyDescent="0.2">
      <c r="A755" s="5"/>
    </row>
    <row r="756" spans="1:1" ht="12.75" customHeight="1" x14ac:dyDescent="0.2">
      <c r="A756" s="5"/>
    </row>
    <row r="757" spans="1:1" ht="12.75" customHeight="1" x14ac:dyDescent="0.2">
      <c r="A757" s="5"/>
    </row>
    <row r="758" spans="1:1" ht="12.75" customHeight="1" x14ac:dyDescent="0.2">
      <c r="A758" s="5"/>
    </row>
    <row r="759" spans="1:1" ht="12.75" customHeight="1" x14ac:dyDescent="0.2">
      <c r="A759" s="5"/>
    </row>
    <row r="760" spans="1:1" ht="12.75" customHeight="1" x14ac:dyDescent="0.2">
      <c r="A760" s="5"/>
    </row>
    <row r="761" spans="1:1" ht="12.75" customHeight="1" x14ac:dyDescent="0.2">
      <c r="A761" s="5"/>
    </row>
    <row r="762" spans="1:1" ht="12.75" customHeight="1" x14ac:dyDescent="0.2">
      <c r="A762" s="5"/>
    </row>
    <row r="763" spans="1:1" ht="12.75" customHeight="1" x14ac:dyDescent="0.2">
      <c r="A763" s="5"/>
    </row>
    <row r="764" spans="1:1" ht="12.75" customHeight="1" x14ac:dyDescent="0.2">
      <c r="A764" s="5"/>
    </row>
    <row r="765" spans="1:1" ht="12.75" customHeight="1" x14ac:dyDescent="0.2">
      <c r="A765" s="5"/>
    </row>
    <row r="766" spans="1:1" ht="12.75" customHeight="1" x14ac:dyDescent="0.2">
      <c r="A766" s="5"/>
    </row>
    <row r="767" spans="1:1" ht="12.75" customHeight="1" x14ac:dyDescent="0.2">
      <c r="A767" s="5"/>
    </row>
    <row r="768" spans="1:1" ht="12.75" customHeight="1" x14ac:dyDescent="0.2">
      <c r="A768" s="5"/>
    </row>
    <row r="769" spans="1:1" ht="12.75" customHeight="1" x14ac:dyDescent="0.2">
      <c r="A769" s="5"/>
    </row>
    <row r="770" spans="1:1" ht="12.75" customHeight="1" x14ac:dyDescent="0.2">
      <c r="A770" s="5"/>
    </row>
    <row r="771" spans="1:1" ht="12.75" customHeight="1" x14ac:dyDescent="0.2">
      <c r="A771" s="5"/>
    </row>
    <row r="772" spans="1:1" ht="12.75" customHeight="1" x14ac:dyDescent="0.2">
      <c r="A772" s="5"/>
    </row>
    <row r="773" spans="1:1" ht="12.75" customHeight="1" x14ac:dyDescent="0.2">
      <c r="A773" s="5"/>
    </row>
    <row r="774" spans="1:1" ht="12.75" customHeight="1" x14ac:dyDescent="0.2">
      <c r="A774" s="5"/>
    </row>
    <row r="775" spans="1:1" ht="12.75" customHeight="1" x14ac:dyDescent="0.2">
      <c r="A775" s="5"/>
    </row>
    <row r="776" spans="1:1" ht="12.75" customHeight="1" x14ac:dyDescent="0.2">
      <c r="A776" s="5"/>
    </row>
    <row r="777" spans="1:1" ht="12.75" customHeight="1" x14ac:dyDescent="0.2">
      <c r="A777" s="5"/>
    </row>
    <row r="778" spans="1:1" ht="12.75" customHeight="1" x14ac:dyDescent="0.2">
      <c r="A778" s="5"/>
    </row>
    <row r="779" spans="1:1" ht="12.75" customHeight="1" x14ac:dyDescent="0.2">
      <c r="A779" s="5"/>
    </row>
    <row r="780" spans="1:1" ht="12.75" customHeight="1" x14ac:dyDescent="0.2">
      <c r="A780" s="5"/>
    </row>
    <row r="781" spans="1:1" ht="12.75" customHeight="1" x14ac:dyDescent="0.2">
      <c r="A781" s="5"/>
    </row>
    <row r="782" spans="1:1" ht="12.75" customHeight="1" x14ac:dyDescent="0.2">
      <c r="A782" s="5"/>
    </row>
    <row r="783" spans="1:1" ht="12.75" customHeight="1" x14ac:dyDescent="0.2">
      <c r="A783" s="5"/>
    </row>
    <row r="784" spans="1:1" ht="12.75" customHeight="1" x14ac:dyDescent="0.2">
      <c r="A784" s="5"/>
    </row>
    <row r="785" spans="1:1" ht="12.75" customHeight="1" x14ac:dyDescent="0.2">
      <c r="A785" s="5"/>
    </row>
    <row r="786" spans="1:1" ht="12.75" customHeight="1" x14ac:dyDescent="0.2">
      <c r="A786" s="5"/>
    </row>
    <row r="787" spans="1:1" ht="12.75" customHeight="1" x14ac:dyDescent="0.2">
      <c r="A787" s="5"/>
    </row>
    <row r="788" spans="1:1" ht="12.75" customHeight="1" x14ac:dyDescent="0.2">
      <c r="A788" s="5"/>
    </row>
    <row r="789" spans="1:1" ht="12.75" customHeight="1" x14ac:dyDescent="0.2">
      <c r="A789" s="5"/>
    </row>
    <row r="790" spans="1:1" ht="12.75" customHeight="1" x14ac:dyDescent="0.2">
      <c r="A790" s="5"/>
    </row>
    <row r="791" spans="1:1" ht="12.75" customHeight="1" x14ac:dyDescent="0.2">
      <c r="A791" s="5"/>
    </row>
    <row r="792" spans="1:1" ht="12.75" customHeight="1" x14ac:dyDescent="0.2">
      <c r="A792" s="5"/>
    </row>
    <row r="793" spans="1:1" ht="12.75" customHeight="1" x14ac:dyDescent="0.2">
      <c r="A793" s="5"/>
    </row>
    <row r="794" spans="1:1" ht="12.75" customHeight="1" x14ac:dyDescent="0.2">
      <c r="A794" s="5"/>
    </row>
    <row r="795" spans="1:1" ht="12.75" customHeight="1" x14ac:dyDescent="0.2">
      <c r="A795" s="5"/>
    </row>
    <row r="796" spans="1:1" ht="12.75" customHeight="1" x14ac:dyDescent="0.2">
      <c r="A796" s="5"/>
    </row>
    <row r="797" spans="1:1" ht="12.75" customHeight="1" x14ac:dyDescent="0.2">
      <c r="A797" s="5"/>
    </row>
    <row r="798" spans="1:1" ht="12.75" customHeight="1" x14ac:dyDescent="0.2">
      <c r="A798" s="5"/>
    </row>
    <row r="799" spans="1:1" ht="12.75" customHeight="1" x14ac:dyDescent="0.2">
      <c r="A799" s="5"/>
    </row>
    <row r="800" spans="1:1" ht="12.75" customHeight="1" x14ac:dyDescent="0.2">
      <c r="A800" s="5"/>
    </row>
    <row r="801" spans="1:1" ht="12.75" customHeight="1" x14ac:dyDescent="0.2">
      <c r="A801" s="5"/>
    </row>
    <row r="802" spans="1:1" ht="12.75" customHeight="1" x14ac:dyDescent="0.2">
      <c r="A802" s="5"/>
    </row>
    <row r="803" spans="1:1" ht="12.75" customHeight="1" x14ac:dyDescent="0.2">
      <c r="A803" s="5"/>
    </row>
    <row r="804" spans="1:1" ht="12.75" customHeight="1" x14ac:dyDescent="0.2">
      <c r="A804" s="5"/>
    </row>
    <row r="805" spans="1:1" ht="12.75" customHeight="1" x14ac:dyDescent="0.2">
      <c r="A805" s="5"/>
    </row>
    <row r="806" spans="1:1" ht="12.75" customHeight="1" x14ac:dyDescent="0.2">
      <c r="A806" s="5"/>
    </row>
    <row r="807" spans="1:1" ht="12.75" customHeight="1" x14ac:dyDescent="0.2">
      <c r="A807" s="5"/>
    </row>
    <row r="808" spans="1:1" ht="12.75" customHeight="1" x14ac:dyDescent="0.2">
      <c r="A808" s="5"/>
    </row>
    <row r="809" spans="1:1" ht="12.75" customHeight="1" x14ac:dyDescent="0.2">
      <c r="A809" s="5"/>
    </row>
    <row r="810" spans="1:1" ht="12.75" customHeight="1" x14ac:dyDescent="0.2">
      <c r="A810" s="5"/>
    </row>
    <row r="811" spans="1:1" ht="12.75" customHeight="1" x14ac:dyDescent="0.2">
      <c r="A811" s="5"/>
    </row>
    <row r="812" spans="1:1" ht="12.75" customHeight="1" x14ac:dyDescent="0.2">
      <c r="A812" s="5"/>
    </row>
    <row r="813" spans="1:1" ht="12.75" customHeight="1" x14ac:dyDescent="0.2">
      <c r="A813" s="5"/>
    </row>
    <row r="814" spans="1:1" ht="12.75" customHeight="1" x14ac:dyDescent="0.2">
      <c r="A814" s="5"/>
    </row>
    <row r="815" spans="1:1" ht="12.75" customHeight="1" x14ac:dyDescent="0.2">
      <c r="A815" s="5"/>
    </row>
    <row r="816" spans="1:1" ht="12.75" customHeight="1" x14ac:dyDescent="0.2">
      <c r="A816" s="5"/>
    </row>
    <row r="817" spans="1:1" ht="12.75" customHeight="1" x14ac:dyDescent="0.2">
      <c r="A817" s="5"/>
    </row>
    <row r="818" spans="1:1" ht="12.75" customHeight="1" x14ac:dyDescent="0.2">
      <c r="A818" s="5"/>
    </row>
    <row r="819" spans="1:1" ht="12.75" customHeight="1" x14ac:dyDescent="0.2">
      <c r="A819" s="5"/>
    </row>
    <row r="820" spans="1:1" ht="12.75" customHeight="1" x14ac:dyDescent="0.2">
      <c r="A820" s="5"/>
    </row>
    <row r="821" spans="1:1" ht="12.75" customHeight="1" x14ac:dyDescent="0.2">
      <c r="A821" s="5"/>
    </row>
    <row r="822" spans="1:1" ht="12.75" customHeight="1" x14ac:dyDescent="0.2">
      <c r="A822" s="5"/>
    </row>
    <row r="823" spans="1:1" ht="12.75" customHeight="1" x14ac:dyDescent="0.2">
      <c r="A823" s="5"/>
    </row>
    <row r="824" spans="1:1" ht="12.75" customHeight="1" x14ac:dyDescent="0.2">
      <c r="A824" s="5"/>
    </row>
    <row r="825" spans="1:1" ht="12.75" customHeight="1" x14ac:dyDescent="0.2">
      <c r="A825" s="5"/>
    </row>
    <row r="826" spans="1:1" ht="12.75" customHeight="1" x14ac:dyDescent="0.2">
      <c r="A826" s="5"/>
    </row>
    <row r="827" spans="1:1" ht="12.75" customHeight="1" x14ac:dyDescent="0.2">
      <c r="A827" s="5"/>
    </row>
    <row r="828" spans="1:1" ht="12.75" customHeight="1" x14ac:dyDescent="0.2">
      <c r="A828" s="5"/>
    </row>
    <row r="829" spans="1:1" ht="12.75" customHeight="1" x14ac:dyDescent="0.2">
      <c r="A829" s="5"/>
    </row>
    <row r="830" spans="1:1" ht="12.75" customHeight="1" x14ac:dyDescent="0.2">
      <c r="A830" s="5"/>
    </row>
    <row r="831" spans="1:1" ht="12.75" customHeight="1" x14ac:dyDescent="0.2">
      <c r="A831" s="5"/>
    </row>
    <row r="832" spans="1:1" ht="12.75" customHeight="1" x14ac:dyDescent="0.2">
      <c r="A832" s="5"/>
    </row>
    <row r="833" spans="1:1" ht="12.75" customHeight="1" x14ac:dyDescent="0.2">
      <c r="A833" s="5"/>
    </row>
    <row r="834" spans="1:1" ht="12.75" customHeight="1" x14ac:dyDescent="0.2">
      <c r="A834" s="5"/>
    </row>
    <row r="835" spans="1:1" ht="12.75" customHeight="1" x14ac:dyDescent="0.2">
      <c r="A835" s="5"/>
    </row>
    <row r="836" spans="1:1" ht="12.75" customHeight="1" x14ac:dyDescent="0.2">
      <c r="A836" s="5"/>
    </row>
    <row r="837" spans="1:1" ht="12.75" customHeight="1" x14ac:dyDescent="0.2">
      <c r="A837" s="5"/>
    </row>
    <row r="838" spans="1:1" ht="12.75" customHeight="1" x14ac:dyDescent="0.2">
      <c r="A838" s="5"/>
    </row>
    <row r="839" spans="1:1" ht="12.75" customHeight="1" x14ac:dyDescent="0.2">
      <c r="A839" s="5"/>
    </row>
    <row r="840" spans="1:1" ht="12.75" customHeight="1" x14ac:dyDescent="0.2">
      <c r="A840" s="5"/>
    </row>
    <row r="841" spans="1:1" ht="12.75" customHeight="1" x14ac:dyDescent="0.2">
      <c r="A841" s="5"/>
    </row>
    <row r="842" spans="1:1" ht="12.75" customHeight="1" x14ac:dyDescent="0.2">
      <c r="A842" s="5"/>
    </row>
    <row r="843" spans="1:1" ht="12.75" customHeight="1" x14ac:dyDescent="0.2">
      <c r="A843" s="5"/>
    </row>
    <row r="844" spans="1:1" ht="12.75" customHeight="1" x14ac:dyDescent="0.2">
      <c r="A844" s="5"/>
    </row>
    <row r="845" spans="1:1" ht="12.75" customHeight="1" x14ac:dyDescent="0.2">
      <c r="A845" s="5"/>
    </row>
    <row r="846" spans="1:1" ht="12.75" customHeight="1" x14ac:dyDescent="0.2">
      <c r="A846" s="5"/>
    </row>
    <row r="847" spans="1:1" ht="12.75" customHeight="1" x14ac:dyDescent="0.2">
      <c r="A847" s="5"/>
    </row>
    <row r="848" spans="1:1" ht="12.75" customHeight="1" x14ac:dyDescent="0.2">
      <c r="A848" s="5"/>
    </row>
    <row r="849" spans="1:1" ht="12.75" customHeight="1" x14ac:dyDescent="0.2">
      <c r="A849" s="5"/>
    </row>
    <row r="850" spans="1:1" ht="12.75" customHeight="1" x14ac:dyDescent="0.2">
      <c r="A850" s="5"/>
    </row>
    <row r="851" spans="1:1" ht="12.75" customHeight="1" x14ac:dyDescent="0.2">
      <c r="A851" s="5"/>
    </row>
    <row r="852" spans="1:1" ht="12.75" customHeight="1" x14ac:dyDescent="0.2">
      <c r="A852" s="5"/>
    </row>
    <row r="853" spans="1:1" ht="12.75" customHeight="1" x14ac:dyDescent="0.2">
      <c r="A853" s="5"/>
    </row>
    <row r="854" spans="1:1" ht="12.75" customHeight="1" x14ac:dyDescent="0.2">
      <c r="A854" s="5"/>
    </row>
    <row r="855" spans="1:1" ht="12.75" customHeight="1" x14ac:dyDescent="0.2">
      <c r="A855" s="5"/>
    </row>
    <row r="856" spans="1:1" ht="12.75" customHeight="1" x14ac:dyDescent="0.2">
      <c r="A856" s="5"/>
    </row>
    <row r="857" spans="1:1" ht="12.75" customHeight="1" x14ac:dyDescent="0.2">
      <c r="A857" s="5"/>
    </row>
    <row r="858" spans="1:1" ht="12.75" customHeight="1" x14ac:dyDescent="0.2">
      <c r="A858" s="5"/>
    </row>
    <row r="859" spans="1:1" ht="12.75" customHeight="1" x14ac:dyDescent="0.2">
      <c r="A859" s="5"/>
    </row>
    <row r="860" spans="1:1" ht="12.75" customHeight="1" x14ac:dyDescent="0.2">
      <c r="A860" s="5"/>
    </row>
    <row r="861" spans="1:1" ht="12.75" customHeight="1" x14ac:dyDescent="0.2">
      <c r="A861" s="5"/>
    </row>
    <row r="862" spans="1:1" ht="12.75" customHeight="1" x14ac:dyDescent="0.2">
      <c r="A862" s="5"/>
    </row>
    <row r="863" spans="1:1" ht="12.75" customHeight="1" x14ac:dyDescent="0.2">
      <c r="A863" s="5"/>
    </row>
    <row r="864" spans="1:1" ht="12.75" customHeight="1" x14ac:dyDescent="0.2">
      <c r="A864" s="5"/>
    </row>
    <row r="865" spans="1:1" ht="12.75" customHeight="1" x14ac:dyDescent="0.2">
      <c r="A865" s="5"/>
    </row>
    <row r="866" spans="1:1" ht="12.75" customHeight="1" x14ac:dyDescent="0.2">
      <c r="A866" s="5"/>
    </row>
    <row r="867" spans="1:1" ht="12.75" customHeight="1" x14ac:dyDescent="0.2">
      <c r="A867" s="5"/>
    </row>
    <row r="868" spans="1:1" ht="12.75" customHeight="1" x14ac:dyDescent="0.2">
      <c r="A868" s="5"/>
    </row>
    <row r="869" spans="1:1" ht="12.75" customHeight="1" x14ac:dyDescent="0.2">
      <c r="A869" s="5"/>
    </row>
    <row r="870" spans="1:1" ht="12.75" customHeight="1" x14ac:dyDescent="0.2">
      <c r="A870" s="5"/>
    </row>
    <row r="871" spans="1:1" ht="12.75" customHeight="1" x14ac:dyDescent="0.2">
      <c r="A871" s="5"/>
    </row>
    <row r="872" spans="1:1" ht="12.75" customHeight="1" x14ac:dyDescent="0.2">
      <c r="A872" s="5"/>
    </row>
    <row r="873" spans="1:1" ht="12.75" customHeight="1" x14ac:dyDescent="0.2">
      <c r="A873" s="5"/>
    </row>
    <row r="874" spans="1:1" ht="12.75" customHeight="1" x14ac:dyDescent="0.2">
      <c r="A874" s="5"/>
    </row>
    <row r="875" spans="1:1" ht="12.75" customHeight="1" x14ac:dyDescent="0.2">
      <c r="A875" s="5"/>
    </row>
    <row r="876" spans="1:1" ht="12.75" customHeight="1" x14ac:dyDescent="0.2">
      <c r="A876" s="5"/>
    </row>
    <row r="877" spans="1:1" ht="12.75" customHeight="1" x14ac:dyDescent="0.2">
      <c r="A877" s="5"/>
    </row>
    <row r="878" spans="1:1" ht="12.75" customHeight="1" x14ac:dyDescent="0.2">
      <c r="A878" s="5"/>
    </row>
    <row r="879" spans="1:1" ht="12.75" customHeight="1" x14ac:dyDescent="0.2">
      <c r="A879" s="5"/>
    </row>
    <row r="880" spans="1:1" ht="12.75" customHeight="1" x14ac:dyDescent="0.2">
      <c r="A880" s="5"/>
    </row>
    <row r="881" spans="1:1" ht="12.75" customHeight="1" x14ac:dyDescent="0.2">
      <c r="A881" s="5"/>
    </row>
    <row r="882" spans="1:1" ht="12.75" customHeight="1" x14ac:dyDescent="0.2">
      <c r="A882" s="5"/>
    </row>
    <row r="883" spans="1:1" ht="12.75" customHeight="1" x14ac:dyDescent="0.2">
      <c r="A883" s="5"/>
    </row>
    <row r="884" spans="1:1" ht="12.75" customHeight="1" x14ac:dyDescent="0.2">
      <c r="A884" s="5"/>
    </row>
    <row r="885" spans="1:1" ht="12.75" customHeight="1" x14ac:dyDescent="0.2">
      <c r="A885" s="5"/>
    </row>
    <row r="886" spans="1:1" ht="12.75" customHeight="1" x14ac:dyDescent="0.2">
      <c r="A886" s="5"/>
    </row>
    <row r="887" spans="1:1" ht="12.75" customHeight="1" x14ac:dyDescent="0.2">
      <c r="A887" s="5"/>
    </row>
    <row r="888" spans="1:1" ht="12.75" customHeight="1" x14ac:dyDescent="0.2">
      <c r="A888" s="5"/>
    </row>
    <row r="889" spans="1:1" ht="12.75" customHeight="1" x14ac:dyDescent="0.2">
      <c r="A889" s="5"/>
    </row>
    <row r="890" spans="1:1" ht="12.75" customHeight="1" x14ac:dyDescent="0.2">
      <c r="A890" s="5"/>
    </row>
    <row r="891" spans="1:1" ht="12.75" customHeight="1" x14ac:dyDescent="0.2">
      <c r="A891" s="5"/>
    </row>
    <row r="892" spans="1:1" ht="12.75" customHeight="1" x14ac:dyDescent="0.2">
      <c r="A892" s="5"/>
    </row>
    <row r="893" spans="1:1" ht="12.75" customHeight="1" x14ac:dyDescent="0.2">
      <c r="A893" s="5"/>
    </row>
    <row r="894" spans="1:1" ht="12.75" customHeight="1" x14ac:dyDescent="0.2">
      <c r="A894" s="5"/>
    </row>
    <row r="895" spans="1:1" ht="12.75" customHeight="1" x14ac:dyDescent="0.2">
      <c r="A895" s="5"/>
    </row>
    <row r="896" spans="1:1" ht="12.75" customHeight="1" x14ac:dyDescent="0.2">
      <c r="A896" s="5"/>
    </row>
    <row r="897" spans="1:1" ht="12.75" customHeight="1" x14ac:dyDescent="0.2">
      <c r="A897" s="5"/>
    </row>
    <row r="898" spans="1:1" ht="12.75" customHeight="1" x14ac:dyDescent="0.2">
      <c r="A898" s="5"/>
    </row>
    <row r="899" spans="1:1" ht="12.75" customHeight="1" x14ac:dyDescent="0.2">
      <c r="A899" s="5"/>
    </row>
    <row r="900" spans="1:1" ht="12.75" customHeight="1" x14ac:dyDescent="0.2">
      <c r="A900" s="5"/>
    </row>
    <row r="901" spans="1:1" ht="12.75" customHeight="1" x14ac:dyDescent="0.2">
      <c r="A901" s="5"/>
    </row>
    <row r="902" spans="1:1" ht="12.75" customHeight="1" x14ac:dyDescent="0.2">
      <c r="A902" s="5"/>
    </row>
    <row r="903" spans="1:1" ht="12.75" customHeight="1" x14ac:dyDescent="0.2">
      <c r="A903" s="5"/>
    </row>
    <row r="904" spans="1:1" ht="12.75" customHeight="1" x14ac:dyDescent="0.2">
      <c r="A904" s="5"/>
    </row>
    <row r="905" spans="1:1" ht="12.75" customHeight="1" x14ac:dyDescent="0.2">
      <c r="A905" s="5"/>
    </row>
    <row r="906" spans="1:1" ht="12.75" customHeight="1" x14ac:dyDescent="0.2">
      <c r="A906" s="5"/>
    </row>
    <row r="907" spans="1:1" ht="12.75" customHeight="1" x14ac:dyDescent="0.2">
      <c r="A907" s="5"/>
    </row>
    <row r="908" spans="1:1" ht="12.75" customHeight="1" x14ac:dyDescent="0.2">
      <c r="A908" s="5"/>
    </row>
    <row r="909" spans="1:1" ht="12.75" customHeight="1" x14ac:dyDescent="0.2">
      <c r="A909" s="5"/>
    </row>
    <row r="910" spans="1:1" ht="12.75" customHeight="1" x14ac:dyDescent="0.2">
      <c r="A910" s="5"/>
    </row>
    <row r="911" spans="1:1" ht="12.75" customHeight="1" x14ac:dyDescent="0.2">
      <c r="A911" s="5"/>
    </row>
    <row r="912" spans="1:1" ht="12.75" customHeight="1" x14ac:dyDescent="0.2">
      <c r="A912" s="5"/>
    </row>
    <row r="913" spans="1:1" ht="12.75" customHeight="1" x14ac:dyDescent="0.2">
      <c r="A913" s="5"/>
    </row>
    <row r="914" spans="1:1" ht="12.75" customHeight="1" x14ac:dyDescent="0.2">
      <c r="A914" s="5"/>
    </row>
    <row r="915" spans="1:1" ht="12.75" customHeight="1" x14ac:dyDescent="0.2">
      <c r="A915" s="5"/>
    </row>
    <row r="916" spans="1:1" ht="12.75" customHeight="1" x14ac:dyDescent="0.2">
      <c r="A916" s="5"/>
    </row>
    <row r="917" spans="1:1" ht="12.75" customHeight="1" x14ac:dyDescent="0.2">
      <c r="A917" s="5"/>
    </row>
    <row r="918" spans="1:1" ht="12.75" customHeight="1" x14ac:dyDescent="0.2">
      <c r="A918" s="5"/>
    </row>
    <row r="919" spans="1:1" ht="12.75" customHeight="1" x14ac:dyDescent="0.2">
      <c r="A919" s="5"/>
    </row>
    <row r="920" spans="1:1" ht="12.75" customHeight="1" x14ac:dyDescent="0.2">
      <c r="A920" s="5"/>
    </row>
    <row r="921" spans="1:1" ht="12.75" customHeight="1" x14ac:dyDescent="0.2">
      <c r="A921" s="5"/>
    </row>
    <row r="922" spans="1:1" ht="12.75" customHeight="1" x14ac:dyDescent="0.2">
      <c r="A922" s="5"/>
    </row>
    <row r="923" spans="1:1" ht="12.75" customHeight="1" x14ac:dyDescent="0.2">
      <c r="A923" s="5"/>
    </row>
    <row r="924" spans="1:1" ht="12.75" customHeight="1" x14ac:dyDescent="0.2">
      <c r="A924" s="5"/>
    </row>
    <row r="925" spans="1:1" ht="12.75" customHeight="1" x14ac:dyDescent="0.2">
      <c r="A925" s="5"/>
    </row>
    <row r="926" spans="1:1" ht="12.75" customHeight="1" x14ac:dyDescent="0.2">
      <c r="A926" s="5"/>
    </row>
    <row r="927" spans="1:1" ht="12.75" customHeight="1" x14ac:dyDescent="0.2">
      <c r="A927" s="5"/>
    </row>
    <row r="928" spans="1:1" ht="12.75" customHeight="1" x14ac:dyDescent="0.2">
      <c r="A928" s="5"/>
    </row>
    <row r="929" spans="1:1" ht="12.75" customHeight="1" x14ac:dyDescent="0.2">
      <c r="A929" s="5"/>
    </row>
    <row r="930" spans="1:1" ht="12.75" customHeight="1" x14ac:dyDescent="0.2">
      <c r="A930" s="5"/>
    </row>
    <row r="931" spans="1:1" ht="12.75" customHeight="1" x14ac:dyDescent="0.2">
      <c r="A931" s="5"/>
    </row>
    <row r="932" spans="1:1" ht="12.75" customHeight="1" x14ac:dyDescent="0.2">
      <c r="A932" s="5"/>
    </row>
    <row r="933" spans="1:1" ht="12.75" customHeight="1" x14ac:dyDescent="0.2">
      <c r="A933" s="5"/>
    </row>
    <row r="934" spans="1:1" ht="12.75" customHeight="1" x14ac:dyDescent="0.2">
      <c r="A934" s="5"/>
    </row>
    <row r="935" spans="1:1" ht="12.75" customHeight="1" x14ac:dyDescent="0.2">
      <c r="A935" s="5"/>
    </row>
    <row r="936" spans="1:1" ht="12.75" customHeight="1" x14ac:dyDescent="0.2">
      <c r="A936" s="5"/>
    </row>
    <row r="937" spans="1:1" ht="12.75" customHeight="1" x14ac:dyDescent="0.2">
      <c r="A937" s="5"/>
    </row>
    <row r="938" spans="1:1" ht="12.75" customHeight="1" x14ac:dyDescent="0.2">
      <c r="A938" s="5"/>
    </row>
    <row r="939" spans="1:1" ht="12.75" customHeight="1" x14ac:dyDescent="0.2">
      <c r="A939" s="5"/>
    </row>
    <row r="940" spans="1:1" ht="12.75" customHeight="1" x14ac:dyDescent="0.2">
      <c r="A940" s="5"/>
    </row>
    <row r="941" spans="1:1" ht="12.75" customHeight="1" x14ac:dyDescent="0.2">
      <c r="A941" s="5"/>
    </row>
    <row r="942" spans="1:1" ht="12.75" customHeight="1" x14ac:dyDescent="0.2">
      <c r="A942" s="5"/>
    </row>
    <row r="943" spans="1:1" ht="12.75" customHeight="1" x14ac:dyDescent="0.2">
      <c r="A943" s="5"/>
    </row>
    <row r="944" spans="1:1" ht="12.75" customHeight="1" x14ac:dyDescent="0.2">
      <c r="A944" s="5"/>
    </row>
    <row r="945" spans="1:1" ht="12.75" customHeight="1" x14ac:dyDescent="0.2">
      <c r="A945" s="5"/>
    </row>
    <row r="946" spans="1:1" ht="12.75" customHeight="1" x14ac:dyDescent="0.2">
      <c r="A946" s="5"/>
    </row>
    <row r="947" spans="1:1" ht="12.75" customHeight="1" x14ac:dyDescent="0.2">
      <c r="A947" s="5"/>
    </row>
    <row r="948" spans="1:1" ht="12.75" customHeight="1" x14ac:dyDescent="0.2">
      <c r="A948" s="5"/>
    </row>
    <row r="949" spans="1:1" ht="12.75" customHeight="1" x14ac:dyDescent="0.2">
      <c r="A949" s="5"/>
    </row>
    <row r="950" spans="1:1" ht="12.75" customHeight="1" x14ac:dyDescent="0.2">
      <c r="A950" s="5"/>
    </row>
    <row r="951" spans="1:1" ht="12.75" customHeight="1" x14ac:dyDescent="0.2">
      <c r="A951" s="5"/>
    </row>
    <row r="952" spans="1:1" ht="12.75" customHeight="1" x14ac:dyDescent="0.2">
      <c r="A952" s="5"/>
    </row>
    <row r="953" spans="1:1" ht="12.75" customHeight="1" x14ac:dyDescent="0.2">
      <c r="A953" s="5"/>
    </row>
    <row r="954" spans="1:1" ht="12.75" customHeight="1" x14ac:dyDescent="0.2">
      <c r="A954" s="5"/>
    </row>
    <row r="955" spans="1:1" ht="12.75" customHeight="1" x14ac:dyDescent="0.2">
      <c r="A955" s="5"/>
    </row>
    <row r="956" spans="1:1" ht="12.75" customHeight="1" x14ac:dyDescent="0.2">
      <c r="A956" s="5"/>
    </row>
    <row r="957" spans="1:1" ht="12.75" customHeight="1" x14ac:dyDescent="0.2">
      <c r="A957" s="5"/>
    </row>
    <row r="958" spans="1:1" ht="12.75" customHeight="1" x14ac:dyDescent="0.2">
      <c r="A958" s="5"/>
    </row>
    <row r="959" spans="1:1" ht="12.75" customHeight="1" x14ac:dyDescent="0.2">
      <c r="A959" s="5"/>
    </row>
    <row r="960" spans="1:1" ht="12.75" customHeight="1" x14ac:dyDescent="0.2">
      <c r="A960" s="5"/>
    </row>
    <row r="961" spans="1:1" ht="12.75" customHeight="1" x14ac:dyDescent="0.2">
      <c r="A961" s="5"/>
    </row>
    <row r="962" spans="1:1" ht="12.75" customHeight="1" x14ac:dyDescent="0.2">
      <c r="A962" s="5"/>
    </row>
    <row r="963" spans="1:1" ht="12.75" customHeight="1" x14ac:dyDescent="0.2">
      <c r="A963" s="5"/>
    </row>
    <row r="964" spans="1:1" ht="12.75" customHeight="1" x14ac:dyDescent="0.2">
      <c r="A964" s="5"/>
    </row>
    <row r="965" spans="1:1" ht="12.75" customHeight="1" x14ac:dyDescent="0.2">
      <c r="A965" s="5"/>
    </row>
    <row r="966" spans="1:1" ht="12.75" customHeight="1" x14ac:dyDescent="0.2">
      <c r="A966" s="5"/>
    </row>
    <row r="967" spans="1:1" ht="12.75" customHeight="1" x14ac:dyDescent="0.2">
      <c r="A967" s="5"/>
    </row>
    <row r="968" spans="1:1" ht="12.75" customHeight="1" x14ac:dyDescent="0.2">
      <c r="A968" s="5"/>
    </row>
    <row r="969" spans="1:1" ht="12.75" customHeight="1" x14ac:dyDescent="0.2">
      <c r="A969" s="5"/>
    </row>
    <row r="970" spans="1:1" ht="12.75" customHeight="1" x14ac:dyDescent="0.2">
      <c r="A970" s="5"/>
    </row>
    <row r="971" spans="1:1" ht="12.75" customHeight="1" x14ac:dyDescent="0.2">
      <c r="A971" s="5"/>
    </row>
    <row r="972" spans="1:1" ht="12.75" customHeight="1" x14ac:dyDescent="0.2">
      <c r="A972" s="5"/>
    </row>
    <row r="973" spans="1:1" ht="12.75" customHeight="1" x14ac:dyDescent="0.2">
      <c r="A973" s="5"/>
    </row>
    <row r="974" spans="1:1" ht="12.75" customHeight="1" x14ac:dyDescent="0.2">
      <c r="A974" s="5"/>
    </row>
    <row r="975" spans="1:1" ht="12.75" customHeight="1" x14ac:dyDescent="0.2">
      <c r="A975" s="5"/>
    </row>
    <row r="976" spans="1:1" ht="12.75" customHeight="1" x14ac:dyDescent="0.2">
      <c r="A976" s="5"/>
    </row>
    <row r="977" spans="1:1" ht="12.75" customHeight="1" x14ac:dyDescent="0.2">
      <c r="A977" s="5"/>
    </row>
    <row r="978" spans="1:1" ht="12.75" customHeight="1" x14ac:dyDescent="0.2">
      <c r="A978" s="5"/>
    </row>
    <row r="979" spans="1:1" ht="12.75" customHeight="1" x14ac:dyDescent="0.2">
      <c r="A979" s="5"/>
    </row>
    <row r="980" spans="1:1" ht="12.75" customHeight="1" x14ac:dyDescent="0.2">
      <c r="A980" s="5"/>
    </row>
    <row r="981" spans="1:1" ht="12.75" customHeight="1" x14ac:dyDescent="0.2">
      <c r="A981" s="5"/>
    </row>
    <row r="982" spans="1:1" ht="12.75" customHeight="1" x14ac:dyDescent="0.2">
      <c r="A982" s="5"/>
    </row>
    <row r="983" spans="1:1" ht="12.75" customHeight="1" x14ac:dyDescent="0.2">
      <c r="A983" s="5"/>
    </row>
    <row r="984" spans="1:1" ht="12.75" customHeight="1" x14ac:dyDescent="0.2">
      <c r="A984" s="5"/>
    </row>
    <row r="985" spans="1:1" ht="12.75" customHeight="1" x14ac:dyDescent="0.2">
      <c r="A985" s="5"/>
    </row>
    <row r="986" spans="1:1" ht="12.75" customHeight="1" x14ac:dyDescent="0.2">
      <c r="A986" s="5"/>
    </row>
    <row r="987" spans="1:1" ht="12.75" customHeight="1" x14ac:dyDescent="0.2">
      <c r="A987" s="5"/>
    </row>
    <row r="988" spans="1:1" ht="12.75" customHeight="1" x14ac:dyDescent="0.2">
      <c r="A988" s="5"/>
    </row>
    <row r="989" spans="1:1" ht="12.75" customHeight="1" x14ac:dyDescent="0.2">
      <c r="A989" s="5"/>
    </row>
    <row r="990" spans="1:1" ht="12.75" customHeight="1" x14ac:dyDescent="0.2">
      <c r="A990" s="5"/>
    </row>
    <row r="991" spans="1:1" ht="12.75" customHeight="1" x14ac:dyDescent="0.2">
      <c r="A991" s="5"/>
    </row>
    <row r="992" spans="1:1" ht="12.75" customHeight="1" x14ac:dyDescent="0.2">
      <c r="A992" s="5"/>
    </row>
    <row r="993" spans="1:1" ht="12.75" customHeight="1" x14ac:dyDescent="0.2">
      <c r="A993" s="5"/>
    </row>
    <row r="994" spans="1:1" ht="12.75" customHeight="1" x14ac:dyDescent="0.2">
      <c r="A994" s="5"/>
    </row>
    <row r="995" spans="1:1" ht="12.75" customHeight="1" x14ac:dyDescent="0.2">
      <c r="A995" s="5"/>
    </row>
    <row r="996" spans="1:1" ht="12.75" customHeight="1" x14ac:dyDescent="0.2">
      <c r="A996" s="5"/>
    </row>
    <row r="997" spans="1:1" ht="12.75" customHeight="1" x14ac:dyDescent="0.2">
      <c r="A997" s="5"/>
    </row>
    <row r="998" spans="1:1" ht="12.75" customHeight="1" x14ac:dyDescent="0.2">
      <c r="A998" s="5"/>
    </row>
    <row r="999" spans="1:1" ht="12.75" customHeight="1" x14ac:dyDescent="0.2">
      <c r="A999" s="5"/>
    </row>
    <row r="1000" spans="1:1" ht="12.75" customHeight="1" x14ac:dyDescent="0.2">
      <c r="A1000" s="5"/>
    </row>
    <row r="1001" spans="1:1" ht="12.75" customHeight="1" x14ac:dyDescent="0.2">
      <c r="A1001" s="5"/>
    </row>
    <row r="1002" spans="1:1" ht="12.75" customHeight="1" x14ac:dyDescent="0.2">
      <c r="A1002" s="5"/>
    </row>
    <row r="1003" spans="1:1" ht="12.75" customHeight="1" x14ac:dyDescent="0.2">
      <c r="A1003" s="5"/>
    </row>
    <row r="1004" spans="1:1" ht="12.75" customHeight="1" x14ac:dyDescent="0.2">
      <c r="A1004" s="5"/>
    </row>
    <row r="1005" spans="1:1" ht="12.75" customHeight="1" x14ac:dyDescent="0.2">
      <c r="A1005" s="5"/>
    </row>
    <row r="1006" spans="1:1" ht="12.75" customHeight="1" x14ac:dyDescent="0.2">
      <c r="A1006" s="5"/>
    </row>
  </sheetData>
  <sheetProtection algorithmName="SHA-512" hashValue="uZixUILWCuGTGXqvxMHsG9V7cS2zBxDAg65vLT0AJyx68kB7R6bgVueIxaww6c1J/CyTygcFyJVfijhRw+Pwvg==" saltValue="FQg8mmBk9HpkvWpfN2m5XQ==" spinCount="100000" sheet="1" objects="1" scenarios="1" formatCells="0" formatColumns="0" formatRows="0"/>
  <mergeCells count="46">
    <mergeCell ref="B1:F1"/>
    <mergeCell ref="C38:D38"/>
    <mergeCell ref="C34:D34"/>
    <mergeCell ref="C35:E35"/>
    <mergeCell ref="L15:M16"/>
    <mergeCell ref="L3:M4"/>
    <mergeCell ref="A31:F31"/>
    <mergeCell ref="H31:J31"/>
    <mergeCell ref="L31:M32"/>
    <mergeCell ref="A3:F3"/>
    <mergeCell ref="H3:J3"/>
    <mergeCell ref="C7:E7"/>
    <mergeCell ref="A15:F15"/>
    <mergeCell ref="H15:J15"/>
    <mergeCell ref="C12:E12"/>
    <mergeCell ref="C13:E13"/>
    <mergeCell ref="C20:D20"/>
    <mergeCell ref="H57:J57"/>
    <mergeCell ref="A45:F45"/>
    <mergeCell ref="H45:J45"/>
    <mergeCell ref="L45:M46"/>
    <mergeCell ref="L57:M58"/>
    <mergeCell ref="H73:J73"/>
    <mergeCell ref="F79:F81"/>
    <mergeCell ref="C84:E84"/>
    <mergeCell ref="L60:L61"/>
    <mergeCell ref="M60:M61"/>
    <mergeCell ref="C60:D60"/>
    <mergeCell ref="L73:M74"/>
    <mergeCell ref="C75:E75"/>
    <mergeCell ref="C76:E76"/>
    <mergeCell ref="C77:E77"/>
    <mergeCell ref="C78:E78"/>
    <mergeCell ref="A73:F73"/>
    <mergeCell ref="C85:E85"/>
    <mergeCell ref="C48:E48"/>
    <mergeCell ref="C49:D49"/>
    <mergeCell ref="C52:E52"/>
    <mergeCell ref="C53:D53"/>
    <mergeCell ref="C79:D79"/>
    <mergeCell ref="E79:E81"/>
    <mergeCell ref="C80:D80"/>
    <mergeCell ref="C81:D81"/>
    <mergeCell ref="C63:E63"/>
    <mergeCell ref="C66:D66"/>
    <mergeCell ref="A57:F57"/>
  </mergeCells>
  <conditionalFormatting sqref="H5">
    <cfRule type="cellIs" dxfId="69" priority="27" operator="equal">
      <formula>0</formula>
    </cfRule>
    <cfRule type="cellIs" dxfId="68" priority="28" operator="equal">
      <formula>1</formula>
    </cfRule>
  </conditionalFormatting>
  <conditionalFormatting sqref="I5:J5">
    <cfRule type="cellIs" dxfId="67" priority="25" operator="equal">
      <formula>0</formula>
    </cfRule>
    <cfRule type="cellIs" dxfId="66" priority="26" operator="equal">
      <formula>1</formula>
    </cfRule>
  </conditionalFormatting>
  <conditionalFormatting sqref="H17">
    <cfRule type="cellIs" dxfId="65" priority="23" operator="equal">
      <formula>0</formula>
    </cfRule>
    <cfRule type="cellIs" dxfId="64" priority="24" operator="equal">
      <formula>1</formula>
    </cfRule>
  </conditionalFormatting>
  <conditionalFormatting sqref="H33">
    <cfRule type="cellIs" dxfId="63" priority="19" operator="equal">
      <formula>0</formula>
    </cfRule>
    <cfRule type="cellIs" dxfId="62" priority="20" operator="equal">
      <formula>1</formula>
    </cfRule>
  </conditionalFormatting>
  <conditionalFormatting sqref="I33:J33">
    <cfRule type="cellIs" dxfId="61" priority="17" operator="equal">
      <formula>0</formula>
    </cfRule>
    <cfRule type="cellIs" dxfId="60" priority="18" operator="equal">
      <formula>1</formula>
    </cfRule>
  </conditionalFormatting>
  <conditionalFormatting sqref="H47">
    <cfRule type="cellIs" dxfId="59" priority="15" operator="equal">
      <formula>0</formula>
    </cfRule>
    <cfRule type="cellIs" dxfId="58" priority="16" operator="equal">
      <formula>1</formula>
    </cfRule>
  </conditionalFormatting>
  <conditionalFormatting sqref="I47:J47">
    <cfRule type="cellIs" dxfId="57" priority="13" operator="equal">
      <formula>0</formula>
    </cfRule>
    <cfRule type="cellIs" dxfId="56" priority="14" operator="equal">
      <formula>1</formula>
    </cfRule>
  </conditionalFormatting>
  <conditionalFormatting sqref="H75">
    <cfRule type="cellIs" dxfId="55" priority="11" operator="equal">
      <formula>0</formula>
    </cfRule>
    <cfRule type="cellIs" dxfId="54" priority="12" operator="equal">
      <formula>1</formula>
    </cfRule>
  </conditionalFormatting>
  <conditionalFormatting sqref="I75:J75">
    <cfRule type="cellIs" dxfId="53" priority="9" operator="equal">
      <formula>0</formula>
    </cfRule>
    <cfRule type="cellIs" dxfId="52" priority="10" operator="equal">
      <formula>1</formula>
    </cfRule>
  </conditionalFormatting>
  <conditionalFormatting sqref="H59">
    <cfRule type="cellIs" dxfId="51" priority="7" operator="equal">
      <formula>0</formula>
    </cfRule>
    <cfRule type="cellIs" dxfId="50" priority="8" operator="equal">
      <formula>1</formula>
    </cfRule>
  </conditionalFormatting>
  <conditionalFormatting sqref="I59:J59">
    <cfRule type="cellIs" dxfId="49" priority="5" operator="equal">
      <formula>0</formula>
    </cfRule>
    <cfRule type="cellIs" dxfId="48" priority="6" operator="equal">
      <formula>1</formula>
    </cfRule>
  </conditionalFormatting>
  <conditionalFormatting sqref="I17">
    <cfRule type="cellIs" dxfId="47" priority="3" operator="equal">
      <formula>0</formula>
    </cfRule>
    <cfRule type="cellIs" dxfId="46" priority="4" operator="equal">
      <formula>1</formula>
    </cfRule>
  </conditionalFormatting>
  <conditionalFormatting sqref="J17">
    <cfRule type="cellIs" dxfId="45" priority="1" operator="equal">
      <formula>0</formula>
    </cfRule>
    <cfRule type="cellIs" dxfId="44" priority="2" operator="equal">
      <formula>1</formula>
    </cfRule>
  </conditionalFormatting>
  <pageMargins left="0.7" right="0.7" top="0.75" bottom="0.75" header="0" footer="0"/>
  <pageSetup scale="51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oglio5">
    <pageSetUpPr fitToPage="1"/>
  </sheetPr>
  <dimension ref="A1:I1000"/>
  <sheetViews>
    <sheetView topLeftCell="A9" zoomScaleNormal="100" workbookViewId="0">
      <selection activeCell="I31" sqref="I31"/>
    </sheetView>
  </sheetViews>
  <sheetFormatPr defaultColWidth="14.42578125" defaultRowHeight="15" customHeight="1" x14ac:dyDescent="0.2"/>
  <cols>
    <col min="1" max="1" width="14.140625" style="3" customWidth="1"/>
    <col min="2" max="2" width="95.85546875" style="3" customWidth="1"/>
    <col min="3" max="4" width="11.28515625" style="3" customWidth="1"/>
    <col min="5" max="5" width="11.42578125" style="3" customWidth="1"/>
    <col min="6" max="6" width="7.5703125" style="3" customWidth="1"/>
    <col min="7" max="26" width="8.7109375" style="3" customWidth="1"/>
    <col min="27" max="16384" width="14.42578125" style="3"/>
  </cols>
  <sheetData>
    <row r="1" spans="1:9" ht="24" customHeight="1" x14ac:dyDescent="0.2">
      <c r="A1" s="575" t="s">
        <v>96</v>
      </c>
      <c r="B1" s="575" t="s">
        <v>97</v>
      </c>
      <c r="C1" s="577" t="s">
        <v>98</v>
      </c>
      <c r="D1" s="578"/>
      <c r="E1" s="579"/>
    </row>
    <row r="2" spans="1:9" ht="12.75" customHeight="1" thickBot="1" x14ac:dyDescent="0.25">
      <c r="A2" s="576"/>
      <c r="B2" s="576"/>
      <c r="C2" s="580"/>
      <c r="D2" s="578"/>
      <c r="E2" s="579"/>
    </row>
    <row r="3" spans="1:9" ht="12.75" customHeight="1" x14ac:dyDescent="0.2">
      <c r="A3" s="16"/>
      <c r="B3" s="17"/>
      <c r="C3" s="207" t="s">
        <v>99</v>
      </c>
      <c r="D3" s="208" t="s">
        <v>100</v>
      </c>
      <c r="E3" s="209" t="s">
        <v>101</v>
      </c>
      <c r="F3" s="563">
        <f>E4+E5</f>
        <v>1</v>
      </c>
      <c r="G3" s="563">
        <f>H3+H6</f>
        <v>0</v>
      </c>
      <c r="H3" s="210">
        <f>IF(AND(F3=2),2,IF(AND(F3&lt;2),0))</f>
        <v>0</v>
      </c>
    </row>
    <row r="4" spans="1:9" ht="16.5" customHeight="1" thickBot="1" x14ac:dyDescent="0.25">
      <c r="A4" s="572" t="s">
        <v>102</v>
      </c>
      <c r="B4" s="26" t="s">
        <v>156</v>
      </c>
      <c r="C4" s="211">
        <f>'STEP 3_Cards tematiche'!C69</f>
        <v>0</v>
      </c>
      <c r="D4" s="212">
        <f>'STEP 3_Cards tematiche'!C68</f>
        <v>0</v>
      </c>
      <c r="E4" s="213">
        <f>'STEP 3_Cards tematiche'!C67</f>
        <v>0</v>
      </c>
      <c r="F4" s="565"/>
      <c r="G4" s="564"/>
      <c r="H4" s="214"/>
      <c r="I4" s="67"/>
    </row>
    <row r="5" spans="1:9" ht="12.75" customHeight="1" x14ac:dyDescent="0.2">
      <c r="A5" s="573"/>
      <c r="B5" s="26" t="s">
        <v>103</v>
      </c>
      <c r="C5" s="211">
        <f>'STEP 1_SCHEDA SINTESI'!M28</f>
        <v>0</v>
      </c>
      <c r="D5" s="212">
        <f>'STEP 1_SCHEDA SINTESI'!N28</f>
        <v>0</v>
      </c>
      <c r="E5" s="213">
        <f>'STEP 1_SCHEDA SINTESI'!O28</f>
        <v>1</v>
      </c>
      <c r="F5" s="563">
        <f>D7+D8+D9+D10+E7+E8+E9+E10+E11+E12</f>
        <v>0</v>
      </c>
      <c r="G5" s="564"/>
      <c r="H5" s="214"/>
      <c r="I5" s="67"/>
    </row>
    <row r="6" spans="1:9" ht="12.75" customHeight="1" thickBot="1" x14ac:dyDescent="0.25">
      <c r="A6" s="573"/>
      <c r="B6" s="18"/>
      <c r="C6" s="215" t="s">
        <v>45</v>
      </c>
      <c r="D6" s="205" t="s">
        <v>46</v>
      </c>
      <c r="E6" s="216" t="s">
        <v>47</v>
      </c>
      <c r="F6" s="565"/>
      <c r="G6" s="565"/>
      <c r="H6" s="210">
        <f>IF(AND(F5&gt;4),1,IF(AND(F5=4),1,IF(AND(F5&lt;4),0)))</f>
        <v>0</v>
      </c>
    </row>
    <row r="7" spans="1:9" ht="12.75" customHeight="1" x14ac:dyDescent="0.2">
      <c r="A7" s="573"/>
      <c r="B7" s="18" t="s">
        <v>104</v>
      </c>
      <c r="C7" s="211">
        <f>'STEP 3_Cards tematiche'!H5</f>
        <v>0</v>
      </c>
      <c r="D7" s="217">
        <f>'STEP 3_Cards tematiche'!I5</f>
        <v>0</v>
      </c>
      <c r="E7" s="213">
        <f>'STEP 3_Cards tematiche'!J5</f>
        <v>0</v>
      </c>
    </row>
    <row r="8" spans="1:9" ht="12.75" customHeight="1" x14ac:dyDescent="0.2">
      <c r="A8" s="573"/>
      <c r="B8" s="18" t="s">
        <v>105</v>
      </c>
      <c r="C8" s="211">
        <f>'STEP 3_Cards tematiche'!H17</f>
        <v>0</v>
      </c>
      <c r="D8" s="217">
        <f>'STEP 3_Cards tematiche'!I17</f>
        <v>0</v>
      </c>
      <c r="E8" s="213">
        <f>'STEP 3_Cards tematiche'!J17</f>
        <v>0</v>
      </c>
    </row>
    <row r="9" spans="1:9" ht="12.75" customHeight="1" x14ac:dyDescent="0.2">
      <c r="A9" s="573"/>
      <c r="B9" s="18" t="s">
        <v>106</v>
      </c>
      <c r="C9" s="211">
        <f>'STEP 3_Cards tematiche'!H33</f>
        <v>0</v>
      </c>
      <c r="D9" s="217">
        <f>'STEP 3_Cards tematiche'!I33</f>
        <v>0</v>
      </c>
      <c r="E9" s="213">
        <f>'STEP 3_Cards tematiche'!J33</f>
        <v>0</v>
      </c>
    </row>
    <row r="10" spans="1:9" ht="12.75" customHeight="1" x14ac:dyDescent="0.2">
      <c r="A10" s="573"/>
      <c r="B10" s="18" t="s">
        <v>107</v>
      </c>
      <c r="C10" s="211">
        <f>'STEP 3_Cards tematiche'!H47</f>
        <v>0</v>
      </c>
      <c r="D10" s="217">
        <f>'STEP 3_Cards tematiche'!I47</f>
        <v>0</v>
      </c>
      <c r="E10" s="213">
        <f>'STEP 3_Cards tematiche'!J47</f>
        <v>0</v>
      </c>
    </row>
    <row r="11" spans="1:9" ht="15.75" customHeight="1" x14ac:dyDescent="0.2">
      <c r="A11" s="573"/>
      <c r="B11" s="18" t="s">
        <v>108</v>
      </c>
      <c r="C11" s="211">
        <f>'STEP 3_Cards tematiche'!H75</f>
        <v>0</v>
      </c>
      <c r="D11" s="212">
        <f>'STEP 3_Cards tematiche'!I75</f>
        <v>0</v>
      </c>
      <c r="E11" s="213">
        <f>'STEP 3_Cards tematiche'!J75</f>
        <v>0</v>
      </c>
    </row>
    <row r="12" spans="1:9" ht="14.25" customHeight="1" thickBot="1" x14ac:dyDescent="0.25">
      <c r="A12" s="574"/>
      <c r="B12" s="19" t="s">
        <v>109</v>
      </c>
      <c r="C12" s="218">
        <f>'STEP 3_Cards tematiche'!H59</f>
        <v>0</v>
      </c>
      <c r="D12" s="219">
        <f>'STEP 3_Cards tematiche'!I59</f>
        <v>0</v>
      </c>
      <c r="E12" s="220">
        <f>'STEP 3_Cards tematiche'!J59</f>
        <v>0</v>
      </c>
    </row>
    <row r="13" spans="1:9" ht="12.75" customHeight="1" x14ac:dyDescent="0.2">
      <c r="A13" s="20"/>
      <c r="B13" s="21"/>
      <c r="C13" s="207" t="s">
        <v>99</v>
      </c>
      <c r="D13" s="208" t="s">
        <v>100</v>
      </c>
      <c r="E13" s="209" t="s">
        <v>101</v>
      </c>
      <c r="F13" s="563">
        <f>D14+E14+E15</f>
        <v>1</v>
      </c>
      <c r="G13" s="563">
        <f>H13+H16</f>
        <v>0</v>
      </c>
      <c r="H13" s="210">
        <f>IF(AND(F13=2),2,IF(AND(F13&lt;2),0))</f>
        <v>0</v>
      </c>
    </row>
    <row r="14" spans="1:9" ht="12.75" customHeight="1" thickBot="1" x14ac:dyDescent="0.25">
      <c r="A14" s="569" t="s">
        <v>110</v>
      </c>
      <c r="B14" s="22" t="s">
        <v>156</v>
      </c>
      <c r="C14" s="221">
        <f>'STEP 3_Cards tematiche'!C69</f>
        <v>0</v>
      </c>
      <c r="D14" s="213">
        <f>'STEP 3_Cards tematiche'!C68</f>
        <v>0</v>
      </c>
      <c r="E14" s="213">
        <f>'STEP 3_Cards tematiche'!C67</f>
        <v>0</v>
      </c>
      <c r="F14" s="565"/>
      <c r="G14" s="564"/>
      <c r="H14" s="214"/>
    </row>
    <row r="15" spans="1:9" ht="12.75" customHeight="1" x14ac:dyDescent="0.2">
      <c r="A15" s="570"/>
      <c r="B15" s="22" t="s">
        <v>103</v>
      </c>
      <c r="C15" s="221">
        <f>'STEP 1_SCHEDA SINTESI'!M28</f>
        <v>0</v>
      </c>
      <c r="D15" s="222">
        <f>'STEP 1_SCHEDA SINTESI'!N28</f>
        <v>0</v>
      </c>
      <c r="E15" s="213">
        <f>'STEP 1_SCHEDA SINTESI'!O28</f>
        <v>1</v>
      </c>
      <c r="F15" s="563">
        <f>D17+D18+D19+D20+D21+D22+E17+E18+E19+E20+E21+E22</f>
        <v>0</v>
      </c>
      <c r="G15" s="564"/>
      <c r="H15" s="214"/>
      <c r="I15" s="23"/>
    </row>
    <row r="16" spans="1:9" ht="12.75" customHeight="1" thickBot="1" x14ac:dyDescent="0.25">
      <c r="A16" s="570"/>
      <c r="B16" s="22"/>
      <c r="C16" s="215" t="s">
        <v>45</v>
      </c>
      <c r="D16" s="205" t="s">
        <v>46</v>
      </c>
      <c r="E16" s="216" t="s">
        <v>47</v>
      </c>
      <c r="F16" s="565"/>
      <c r="G16" s="565"/>
      <c r="H16" s="210">
        <f>IF(AND(F15&gt;4),1,IF(AND(F15=4),1,IF(AND(F15&lt;4),0)))</f>
        <v>0</v>
      </c>
    </row>
    <row r="17" spans="1:8" ht="12.75" customHeight="1" x14ac:dyDescent="0.2">
      <c r="A17" s="570"/>
      <c r="B17" s="27" t="s">
        <v>104</v>
      </c>
      <c r="C17" s="221">
        <f>'STEP 3_Cards tematiche'!H5</f>
        <v>0</v>
      </c>
      <c r="D17" s="217">
        <f>'STEP 3_Cards tematiche'!I5</f>
        <v>0</v>
      </c>
      <c r="E17" s="213">
        <f>'STEP 3_Cards tematiche'!J5</f>
        <v>0</v>
      </c>
    </row>
    <row r="18" spans="1:8" ht="15" customHeight="1" x14ac:dyDescent="0.2">
      <c r="A18" s="570"/>
      <c r="B18" s="27" t="s">
        <v>116</v>
      </c>
      <c r="C18" s="221">
        <f>'STEP 3_Cards tematiche'!H17</f>
        <v>0</v>
      </c>
      <c r="D18" s="217">
        <f>'STEP 3_Cards tematiche'!I17</f>
        <v>0</v>
      </c>
      <c r="E18" s="213">
        <f>'STEP 3_Cards tematiche'!J17</f>
        <v>0</v>
      </c>
    </row>
    <row r="19" spans="1:8" ht="17.25" customHeight="1" x14ac:dyDescent="0.2">
      <c r="A19" s="570"/>
      <c r="B19" s="27" t="s">
        <v>106</v>
      </c>
      <c r="C19" s="221">
        <f>'STEP 3_Cards tematiche'!H33</f>
        <v>0</v>
      </c>
      <c r="D19" s="217">
        <f>'STEP 3_Cards tematiche'!I33</f>
        <v>0</v>
      </c>
      <c r="E19" s="213">
        <f>'STEP 3_Cards tematiche'!J33</f>
        <v>0</v>
      </c>
    </row>
    <row r="20" spans="1:8" ht="15.75" customHeight="1" x14ac:dyDescent="0.2">
      <c r="A20" s="570"/>
      <c r="B20" s="27" t="s">
        <v>113</v>
      </c>
      <c r="C20" s="221">
        <f>'STEP 3_Cards tematiche'!H47</f>
        <v>0</v>
      </c>
      <c r="D20" s="217">
        <f>'STEP 3_Cards tematiche'!I47</f>
        <v>0</v>
      </c>
      <c r="E20" s="213">
        <f>'STEP 3_Cards tematiche'!J47</f>
        <v>0</v>
      </c>
    </row>
    <row r="21" spans="1:8" ht="18" customHeight="1" x14ac:dyDescent="0.2">
      <c r="A21" s="570"/>
      <c r="B21" s="22" t="s">
        <v>108</v>
      </c>
      <c r="C21" s="221">
        <f>'STEP 3_Cards tematiche'!H75</f>
        <v>0</v>
      </c>
      <c r="D21" s="217">
        <f>'STEP 3_Cards tematiche'!I75</f>
        <v>0</v>
      </c>
      <c r="E21" s="213">
        <f>'STEP 3_Cards tematiche'!J75</f>
        <v>0</v>
      </c>
    </row>
    <row r="22" spans="1:8" ht="15" customHeight="1" thickBot="1" x14ac:dyDescent="0.25">
      <c r="A22" s="571"/>
      <c r="B22" s="22" t="s">
        <v>111</v>
      </c>
      <c r="C22" s="223">
        <f>'STEP 3_Cards tematiche'!H59</f>
        <v>0</v>
      </c>
      <c r="D22" s="224">
        <f>'STEP 3_Cards tematiche'!I59</f>
        <v>0</v>
      </c>
      <c r="E22" s="220">
        <f>'STEP 3_Cards tematiche'!J59</f>
        <v>0</v>
      </c>
    </row>
    <row r="23" spans="1:8" ht="15" customHeight="1" x14ac:dyDescent="0.2">
      <c r="A23" s="24"/>
      <c r="B23" s="25"/>
      <c r="C23" s="207" t="s">
        <v>99</v>
      </c>
      <c r="D23" s="208" t="s">
        <v>100</v>
      </c>
      <c r="E23" s="209" t="s">
        <v>101</v>
      </c>
      <c r="F23" s="563">
        <f>C24+D24+E25+D25</f>
        <v>1</v>
      </c>
      <c r="G23" s="563">
        <f>H23+H26</f>
        <v>0</v>
      </c>
      <c r="H23" s="210">
        <f>IF(AND(F23=2),2,IF(AND(F23&lt;2),0))</f>
        <v>0</v>
      </c>
    </row>
    <row r="24" spans="1:8" ht="12.75" customHeight="1" thickBot="1" x14ac:dyDescent="0.25">
      <c r="A24" s="572" t="s">
        <v>112</v>
      </c>
      <c r="B24" s="26" t="s">
        <v>156</v>
      </c>
      <c r="C24" s="225">
        <f>'STEP 3_Cards tematiche'!C69</f>
        <v>0</v>
      </c>
      <c r="D24" s="226">
        <f>'STEP 3_Cards tematiche'!C68</f>
        <v>0</v>
      </c>
      <c r="E24" s="211">
        <f>'STEP 3_Cards tematiche'!C67</f>
        <v>0</v>
      </c>
      <c r="F24" s="564"/>
      <c r="G24" s="564"/>
      <c r="H24" s="214"/>
    </row>
    <row r="25" spans="1:8" ht="12.75" customHeight="1" x14ac:dyDescent="0.2">
      <c r="A25" s="573"/>
      <c r="B25" s="18" t="s">
        <v>103</v>
      </c>
      <c r="C25" s="211">
        <f>'STEP 1_SCHEDA SINTESI'!M28</f>
        <v>0</v>
      </c>
      <c r="D25" s="226">
        <f>'STEP 1_SCHEDA SINTESI'!N28</f>
        <v>0</v>
      </c>
      <c r="E25" s="213">
        <f>'STEP 1_SCHEDA SINTESI'!O28</f>
        <v>1</v>
      </c>
      <c r="F25" s="563">
        <f>C27+C30+C31+C32+D27+D28+D29+D30+D31+D32+E27+E28+E29</f>
        <v>0</v>
      </c>
      <c r="G25" s="564"/>
      <c r="H25" s="214"/>
    </row>
    <row r="26" spans="1:8" ht="12.75" customHeight="1" thickBot="1" x14ac:dyDescent="0.25">
      <c r="A26" s="573"/>
      <c r="B26" s="18"/>
      <c r="C26" s="215" t="s">
        <v>45</v>
      </c>
      <c r="D26" s="205" t="s">
        <v>46</v>
      </c>
      <c r="E26" s="216" t="s">
        <v>47</v>
      </c>
      <c r="F26" s="565"/>
      <c r="G26" s="565"/>
      <c r="H26" s="210">
        <f>IF(AND(F25&gt;4),1,IF(AND(F25=4),1,IF(AND(F25&lt;4),0)))</f>
        <v>0</v>
      </c>
    </row>
    <row r="27" spans="1:8" ht="12.75" customHeight="1" x14ac:dyDescent="0.2">
      <c r="A27" s="573"/>
      <c r="B27" s="18" t="s">
        <v>104</v>
      </c>
      <c r="C27" s="227">
        <f>'STEP 3_Cards tematiche'!H5</f>
        <v>0</v>
      </c>
      <c r="D27" s="217">
        <f>'STEP 3_Cards tematiche'!I5</f>
        <v>0</v>
      </c>
      <c r="E27" s="213">
        <f>'STEP 3_Cards tematiche'!J5</f>
        <v>0</v>
      </c>
    </row>
    <row r="28" spans="1:8" ht="18.75" customHeight="1" x14ac:dyDescent="0.2">
      <c r="A28" s="573"/>
      <c r="B28" s="18" t="s">
        <v>105</v>
      </c>
      <c r="C28" s="211">
        <f>'STEP 3_Cards tematiche'!H17</f>
        <v>0</v>
      </c>
      <c r="D28" s="217">
        <f>'STEP 3_Cards tematiche'!I17</f>
        <v>0</v>
      </c>
      <c r="E28" s="213">
        <f>'STEP 3_Cards tematiche'!J17</f>
        <v>0</v>
      </c>
    </row>
    <row r="29" spans="1:8" ht="12" customHeight="1" x14ac:dyDescent="0.2">
      <c r="A29" s="573"/>
      <c r="B29" s="18" t="s">
        <v>106</v>
      </c>
      <c r="C29" s="211">
        <f>'STEP 3_Cards tematiche'!H33</f>
        <v>0</v>
      </c>
      <c r="D29" s="217">
        <f>'STEP 3_Cards tematiche'!I33</f>
        <v>0</v>
      </c>
      <c r="E29" s="213">
        <f>'STEP 3_Cards tematiche'!J33</f>
        <v>0</v>
      </c>
    </row>
    <row r="30" spans="1:8" ht="15" customHeight="1" x14ac:dyDescent="0.2">
      <c r="A30" s="573"/>
      <c r="B30" s="18" t="s">
        <v>113</v>
      </c>
      <c r="C30" s="227">
        <f>'STEP 3_Cards tematiche'!H47</f>
        <v>0</v>
      </c>
      <c r="D30" s="217">
        <f>'STEP 3_Cards tematiche'!I47</f>
        <v>0</v>
      </c>
      <c r="E30" s="228">
        <f>'STEP 3_Cards tematiche'!J47</f>
        <v>0</v>
      </c>
    </row>
    <row r="31" spans="1:8" ht="14.25" customHeight="1" x14ac:dyDescent="0.2">
      <c r="A31" s="573"/>
      <c r="B31" s="18" t="s">
        <v>114</v>
      </c>
      <c r="C31" s="227">
        <f>'STEP 3_Cards tematiche'!H75</f>
        <v>0</v>
      </c>
      <c r="D31" s="217">
        <f>'STEP 3_Cards tematiche'!I75</f>
        <v>0</v>
      </c>
      <c r="E31" s="228">
        <f>'STEP 3_Cards tematiche'!J75</f>
        <v>0</v>
      </c>
    </row>
    <row r="32" spans="1:8" ht="16.5" customHeight="1" thickBot="1" x14ac:dyDescent="0.25">
      <c r="A32" s="574"/>
      <c r="B32" s="18" t="s">
        <v>111</v>
      </c>
      <c r="C32" s="229">
        <f>'STEP 3_Cards tematiche'!H59</f>
        <v>0</v>
      </c>
      <c r="D32" s="224">
        <f>'STEP 3_Cards tematiche'!I59</f>
        <v>0</v>
      </c>
      <c r="E32" s="230">
        <f>'STEP 3_Cards tematiche'!J59</f>
        <v>0</v>
      </c>
    </row>
    <row r="33" spans="1:8" ht="12.75" customHeight="1" x14ac:dyDescent="0.2">
      <c r="A33" s="24"/>
      <c r="B33" s="25"/>
      <c r="C33" s="207" t="s">
        <v>99</v>
      </c>
      <c r="D33" s="208" t="s">
        <v>100</v>
      </c>
      <c r="E33" s="209" t="s">
        <v>101</v>
      </c>
      <c r="F33" s="563">
        <f>C34+E35+D35</f>
        <v>1</v>
      </c>
      <c r="G33" s="563">
        <f>H33+H36</f>
        <v>0</v>
      </c>
      <c r="H33" s="210">
        <f>IF(AND(F33=2),2,IF(AND(F33&lt;2),0))</f>
        <v>0</v>
      </c>
    </row>
    <row r="34" spans="1:8" ht="15" customHeight="1" thickBot="1" x14ac:dyDescent="0.25">
      <c r="A34" s="569" t="s">
        <v>115</v>
      </c>
      <c r="B34" s="22" t="s">
        <v>156</v>
      </c>
      <c r="C34" s="225">
        <f>'STEP 3_Cards tematiche'!C69</f>
        <v>0</v>
      </c>
      <c r="D34" s="221">
        <f>'STEP 3_Cards tematiche'!C68</f>
        <v>0</v>
      </c>
      <c r="E34" s="221">
        <f>'STEP 3_Cards tematiche'!C67</f>
        <v>0</v>
      </c>
      <c r="F34" s="565"/>
      <c r="G34" s="564"/>
      <c r="H34" s="214"/>
    </row>
    <row r="35" spans="1:8" ht="12.75" customHeight="1" x14ac:dyDescent="0.2">
      <c r="A35" s="570"/>
      <c r="B35" s="22" t="s">
        <v>103</v>
      </c>
      <c r="C35" s="221">
        <f>'STEP 1_SCHEDA SINTESI'!M28</f>
        <v>0</v>
      </c>
      <c r="D35" s="231">
        <f>'STEP 1_SCHEDA SINTESI'!N28</f>
        <v>0</v>
      </c>
      <c r="E35" s="213">
        <f>'STEP 1_SCHEDA SINTESI'!O28</f>
        <v>1</v>
      </c>
      <c r="F35" s="563">
        <f>C37+D37+D38+D39+D40+D41+D42+E37+E38+E39+E40+E41+E42</f>
        <v>0</v>
      </c>
      <c r="G35" s="564"/>
      <c r="H35" s="214"/>
    </row>
    <row r="36" spans="1:8" ht="12.75" customHeight="1" thickBot="1" x14ac:dyDescent="0.25">
      <c r="A36" s="570"/>
      <c r="B36" s="22"/>
      <c r="C36" s="215" t="s">
        <v>45</v>
      </c>
      <c r="D36" s="205" t="s">
        <v>46</v>
      </c>
      <c r="E36" s="216" t="s">
        <v>47</v>
      </c>
      <c r="F36" s="565"/>
      <c r="G36" s="565"/>
      <c r="H36" s="210">
        <f>IF(AND(F35&gt;4),1,IF(AND(F35=4),1,IF(AND(F35&lt;4),0)))</f>
        <v>0</v>
      </c>
    </row>
    <row r="37" spans="1:8" ht="12.75" customHeight="1" x14ac:dyDescent="0.2">
      <c r="A37" s="570"/>
      <c r="B37" s="22" t="s">
        <v>104</v>
      </c>
      <c r="C37" s="227">
        <f>'STEP 3_Cards tematiche'!H5</f>
        <v>0</v>
      </c>
      <c r="D37" s="217">
        <f>'STEP 3_Cards tematiche'!I5</f>
        <v>0</v>
      </c>
      <c r="E37" s="213">
        <f>'STEP 3_Cards tematiche'!J5</f>
        <v>0</v>
      </c>
    </row>
    <row r="38" spans="1:8" ht="12.75" customHeight="1" x14ac:dyDescent="0.2">
      <c r="A38" s="570"/>
      <c r="B38" s="22" t="s">
        <v>116</v>
      </c>
      <c r="C38" s="221">
        <f>'STEP 3_Cards tematiche'!H17</f>
        <v>0</v>
      </c>
      <c r="D38" s="217">
        <f>'STEP 3_Cards tematiche'!I17</f>
        <v>0</v>
      </c>
      <c r="E38" s="213">
        <f>'STEP 3_Cards tematiche'!J17</f>
        <v>0</v>
      </c>
    </row>
    <row r="39" spans="1:8" ht="18" customHeight="1" x14ac:dyDescent="0.2">
      <c r="A39" s="570"/>
      <c r="B39" s="22" t="s">
        <v>106</v>
      </c>
      <c r="C39" s="221">
        <f>'STEP 3_Cards tematiche'!H33</f>
        <v>0</v>
      </c>
      <c r="D39" s="217">
        <f>'STEP 3_Cards tematiche'!I33</f>
        <v>0</v>
      </c>
      <c r="E39" s="213">
        <f>'STEP 3_Cards tematiche'!J33</f>
        <v>0</v>
      </c>
    </row>
    <row r="40" spans="1:8" ht="12.75" customHeight="1" x14ac:dyDescent="0.2">
      <c r="A40" s="570"/>
      <c r="B40" s="27" t="s">
        <v>113</v>
      </c>
      <c r="C40" s="221">
        <f>'STEP 3_Cards tematiche'!H47</f>
        <v>0</v>
      </c>
      <c r="D40" s="217">
        <f>'STEP 3_Cards tematiche'!I47</f>
        <v>0</v>
      </c>
      <c r="E40" s="213">
        <f>'STEP 3_Cards tematiche'!J47</f>
        <v>0</v>
      </c>
    </row>
    <row r="41" spans="1:8" ht="16.5" customHeight="1" x14ac:dyDescent="0.2">
      <c r="A41" s="570"/>
      <c r="B41" s="22" t="s">
        <v>108</v>
      </c>
      <c r="C41" s="221">
        <f>'STEP 3_Cards tematiche'!H75</f>
        <v>0</v>
      </c>
      <c r="D41" s="217">
        <f>'STEP 3_Cards tematiche'!I75</f>
        <v>0</v>
      </c>
      <c r="E41" s="213">
        <f>'STEP 3_Cards tematiche'!J75</f>
        <v>0</v>
      </c>
    </row>
    <row r="42" spans="1:8" ht="12.75" customHeight="1" thickBot="1" x14ac:dyDescent="0.25">
      <c r="A42" s="571"/>
      <c r="B42" s="22" t="s">
        <v>117</v>
      </c>
      <c r="C42" s="223">
        <f>'STEP 3_Cards tematiche'!H59</f>
        <v>0</v>
      </c>
      <c r="D42" s="224">
        <f>'STEP 3_Cards tematiche'!I59</f>
        <v>0</v>
      </c>
      <c r="E42" s="220">
        <f>'STEP 3_Cards tematiche'!J59</f>
        <v>0</v>
      </c>
    </row>
    <row r="43" spans="1:8" ht="12.75" customHeight="1" x14ac:dyDescent="0.2">
      <c r="A43" s="24"/>
      <c r="B43" s="25"/>
      <c r="C43" s="207" t="s">
        <v>99</v>
      </c>
      <c r="D43" s="208" t="s">
        <v>100</v>
      </c>
      <c r="E43" s="209" t="s">
        <v>101</v>
      </c>
      <c r="F43" s="563">
        <f>C44+E45+D45</f>
        <v>1</v>
      </c>
      <c r="G43" s="563">
        <f>H43+H46</f>
        <v>0</v>
      </c>
      <c r="H43" s="210">
        <f>IF(AND(F43=2),2,IF(AND(F43&lt;2),0))</f>
        <v>0</v>
      </c>
    </row>
    <row r="44" spans="1:8" ht="16.5" customHeight="1" thickBot="1" x14ac:dyDescent="0.25">
      <c r="A44" s="566" t="s">
        <v>118</v>
      </c>
      <c r="B44" s="26" t="s">
        <v>156</v>
      </c>
      <c r="C44" s="225">
        <f>'STEP 3_Cards tematiche'!C69</f>
        <v>0</v>
      </c>
      <c r="D44" s="212">
        <f>'STEP 3_Cards tematiche'!C68</f>
        <v>0</v>
      </c>
      <c r="E44" s="212">
        <f>'STEP 3_Cards tematiche'!C67</f>
        <v>0</v>
      </c>
      <c r="F44" s="565"/>
      <c r="G44" s="564"/>
      <c r="H44" s="214"/>
    </row>
    <row r="45" spans="1:8" ht="12.75" customHeight="1" x14ac:dyDescent="0.2">
      <c r="A45" s="567"/>
      <c r="B45" s="18" t="s">
        <v>103</v>
      </c>
      <c r="C45" s="211">
        <f>'STEP 1_SCHEDA SINTESI'!M28</f>
        <v>0</v>
      </c>
      <c r="D45" s="226">
        <f>'STEP 1_SCHEDA SINTESI'!N28</f>
        <v>0</v>
      </c>
      <c r="E45" s="213">
        <f>'STEP 1_SCHEDA SINTESI'!O28</f>
        <v>1</v>
      </c>
      <c r="F45" s="563">
        <f>C47+C48+C49+C50+C52+D47+D48+D49+D50+D51+D52+E51</f>
        <v>0</v>
      </c>
      <c r="G45" s="564"/>
      <c r="H45" s="214"/>
    </row>
    <row r="46" spans="1:8" ht="12.75" customHeight="1" thickBot="1" x14ac:dyDescent="0.25">
      <c r="A46" s="567"/>
      <c r="B46" s="18"/>
      <c r="C46" s="215" t="s">
        <v>45</v>
      </c>
      <c r="D46" s="205" t="s">
        <v>46</v>
      </c>
      <c r="E46" s="216" t="s">
        <v>47</v>
      </c>
      <c r="F46" s="565"/>
      <c r="G46" s="565"/>
      <c r="H46" s="210">
        <f>IF(AND(F45&gt;4),1,IF(AND(F45=4),1,IF(AND(F45&lt;4),0)))</f>
        <v>0</v>
      </c>
    </row>
    <row r="47" spans="1:8" ht="12.75" customHeight="1" x14ac:dyDescent="0.2">
      <c r="A47" s="567"/>
      <c r="B47" s="18" t="s">
        <v>104</v>
      </c>
      <c r="C47" s="227">
        <f>'STEP 3_Cards tematiche'!H5</f>
        <v>0</v>
      </c>
      <c r="D47" s="217">
        <f>'STEP 3_Cards tematiche'!I5</f>
        <v>0</v>
      </c>
      <c r="E47" s="228">
        <f>'STEP 3_Cards tematiche'!J5</f>
        <v>0</v>
      </c>
    </row>
    <row r="48" spans="1:8" ht="12.75" customHeight="1" x14ac:dyDescent="0.2">
      <c r="A48" s="567"/>
      <c r="B48" s="18" t="s">
        <v>105</v>
      </c>
      <c r="C48" s="227">
        <f>'STEP 3_Cards tematiche'!H17</f>
        <v>0</v>
      </c>
      <c r="D48" s="217">
        <f>'STEP 3_Cards tematiche'!I17</f>
        <v>0</v>
      </c>
      <c r="E48" s="228">
        <f>'STEP 3_Cards tematiche'!J17</f>
        <v>0</v>
      </c>
    </row>
    <row r="49" spans="1:8" ht="12.75" customHeight="1" x14ac:dyDescent="0.2">
      <c r="A49" s="567"/>
      <c r="B49" s="18" t="s">
        <v>119</v>
      </c>
      <c r="C49" s="227">
        <f>'STEP 3_Cards tematiche'!H33</f>
        <v>0</v>
      </c>
      <c r="D49" s="217">
        <f>'STEP 3_Cards tematiche'!I33</f>
        <v>0</v>
      </c>
      <c r="E49" s="228">
        <f>'STEP 3_Cards tematiche'!J33</f>
        <v>0</v>
      </c>
    </row>
    <row r="50" spans="1:8" ht="12.75" customHeight="1" x14ac:dyDescent="0.2">
      <c r="A50" s="567"/>
      <c r="B50" s="18" t="s">
        <v>113</v>
      </c>
      <c r="C50" s="227">
        <f>'STEP 3_Cards tematiche'!H47</f>
        <v>0</v>
      </c>
      <c r="D50" s="217">
        <f>'STEP 3_Cards tematiche'!I47</f>
        <v>0</v>
      </c>
      <c r="E50" s="228">
        <f>'STEP 3_Cards tematiche'!J47</f>
        <v>0</v>
      </c>
    </row>
    <row r="51" spans="1:8" ht="12.75" customHeight="1" x14ac:dyDescent="0.2">
      <c r="A51" s="567"/>
      <c r="B51" s="18" t="s">
        <v>108</v>
      </c>
      <c r="C51" s="211">
        <f>'STEP 3_Cards tematiche'!H75</f>
        <v>0</v>
      </c>
      <c r="D51" s="217">
        <f>'STEP 3_Cards tematiche'!I75</f>
        <v>0</v>
      </c>
      <c r="E51" s="213">
        <f>'STEP 3_Cards tematiche'!J75</f>
        <v>0</v>
      </c>
    </row>
    <row r="52" spans="1:8" ht="12.75" customHeight="1" thickBot="1" x14ac:dyDescent="0.25">
      <c r="A52" s="568"/>
      <c r="B52" s="26" t="s">
        <v>111</v>
      </c>
      <c r="C52" s="229">
        <f>'STEP 3_Cards tematiche'!H59</f>
        <v>0</v>
      </c>
      <c r="D52" s="224">
        <f>'STEP 3_Cards tematiche'!I59</f>
        <v>0</v>
      </c>
      <c r="E52" s="230">
        <f>'STEP 3_Cards tematiche'!J59</f>
        <v>0</v>
      </c>
    </row>
    <row r="53" spans="1:8" ht="12.75" customHeight="1" x14ac:dyDescent="0.2">
      <c r="A53" s="24"/>
      <c r="B53" s="25"/>
      <c r="C53" s="207" t="s">
        <v>99</v>
      </c>
      <c r="D53" s="208" t="s">
        <v>100</v>
      </c>
      <c r="E53" s="209" t="s">
        <v>101</v>
      </c>
      <c r="F53" s="563">
        <f>D54+E54+E55+D55</f>
        <v>1</v>
      </c>
      <c r="G53" s="563">
        <f>H53+H56</f>
        <v>0</v>
      </c>
      <c r="H53" s="210">
        <f>IF(AND(F53=2),2,IF(AND(F53&lt;2),0))</f>
        <v>0</v>
      </c>
    </row>
    <row r="54" spans="1:8" ht="12.75" customHeight="1" thickBot="1" x14ac:dyDescent="0.25">
      <c r="A54" s="569" t="s">
        <v>120</v>
      </c>
      <c r="B54" s="22" t="s">
        <v>156</v>
      </c>
      <c r="C54" s="221">
        <f>'STEP 3_Cards tematiche'!C69</f>
        <v>0</v>
      </c>
      <c r="D54" s="226">
        <f>'STEP 3_Cards tematiche'!C68</f>
        <v>0</v>
      </c>
      <c r="E54" s="213">
        <f>'STEP 3_Cards tematiche'!C67</f>
        <v>0</v>
      </c>
      <c r="F54" s="565"/>
      <c r="G54" s="564"/>
      <c r="H54" s="232"/>
    </row>
    <row r="55" spans="1:8" ht="12.75" customHeight="1" x14ac:dyDescent="0.2">
      <c r="A55" s="570"/>
      <c r="B55" s="22" t="s">
        <v>103</v>
      </c>
      <c r="C55" s="221">
        <f>'STEP 1_SCHEDA SINTESI'!M28</f>
        <v>0</v>
      </c>
      <c r="D55" s="231">
        <f>'STEP 1_SCHEDA SINTESI'!N28</f>
        <v>0</v>
      </c>
      <c r="E55" s="213">
        <f>'STEP 1_SCHEDA SINTESI'!O28</f>
        <v>1</v>
      </c>
      <c r="F55" s="563">
        <f>C57+C58+C59+C62+D57+D58+D59+D60+D61+D62+E57+E60+E61</f>
        <v>0</v>
      </c>
      <c r="G55" s="564"/>
      <c r="H55" s="232"/>
    </row>
    <row r="56" spans="1:8" ht="12.75" customHeight="1" thickBot="1" x14ac:dyDescent="0.25">
      <c r="A56" s="570"/>
      <c r="B56" s="22"/>
      <c r="C56" s="215" t="s">
        <v>45</v>
      </c>
      <c r="D56" s="205" t="s">
        <v>46</v>
      </c>
      <c r="E56" s="216" t="s">
        <v>47</v>
      </c>
      <c r="F56" s="565"/>
      <c r="G56" s="565"/>
      <c r="H56" s="233">
        <f>IF(AND(F55&gt;4),1,IF(AND(F55=4),1,IF(AND(F55&lt;4),0)))</f>
        <v>0</v>
      </c>
    </row>
    <row r="57" spans="1:8" ht="12.75" customHeight="1" x14ac:dyDescent="0.2">
      <c r="A57" s="570"/>
      <c r="B57" s="22" t="s">
        <v>104</v>
      </c>
      <c r="C57" s="227">
        <f>'STEP 3_Cards tematiche'!H5</f>
        <v>0</v>
      </c>
      <c r="D57" s="217">
        <f>'STEP 3_Cards tematiche'!I5</f>
        <v>0</v>
      </c>
      <c r="E57" s="213">
        <f>'STEP 3_Cards tematiche'!J5</f>
        <v>0</v>
      </c>
    </row>
    <row r="58" spans="1:8" ht="12.75" customHeight="1" x14ac:dyDescent="0.2">
      <c r="A58" s="570"/>
      <c r="B58" s="22" t="s">
        <v>116</v>
      </c>
      <c r="C58" s="227">
        <f>'STEP 3_Cards tematiche'!H17</f>
        <v>0</v>
      </c>
      <c r="D58" s="217">
        <f>'STEP 3_Cards tematiche'!I17</f>
        <v>0</v>
      </c>
      <c r="E58" s="234">
        <f>'STEP 3_Cards tematiche'!J17</f>
        <v>0</v>
      </c>
    </row>
    <row r="59" spans="1:8" ht="12.75" customHeight="1" x14ac:dyDescent="0.2">
      <c r="A59" s="570"/>
      <c r="B59" s="22" t="s">
        <v>106</v>
      </c>
      <c r="C59" s="227">
        <f>'STEP 3_Cards tematiche'!H33</f>
        <v>0</v>
      </c>
      <c r="D59" s="217">
        <f>'STEP 3_Cards tematiche'!I33</f>
        <v>0</v>
      </c>
      <c r="E59" s="234">
        <f>'STEP 3_Cards tematiche'!J33</f>
        <v>0</v>
      </c>
    </row>
    <row r="60" spans="1:8" ht="12.75" customHeight="1" x14ac:dyDescent="0.2">
      <c r="A60" s="570"/>
      <c r="B60" s="22" t="s">
        <v>113</v>
      </c>
      <c r="C60" s="221">
        <f>'STEP 3_Cards tematiche'!H47</f>
        <v>0</v>
      </c>
      <c r="D60" s="217">
        <f>'STEP 3_Cards tematiche'!I47</f>
        <v>0</v>
      </c>
      <c r="E60" s="213">
        <f>'STEP 3_Cards tematiche'!J47</f>
        <v>0</v>
      </c>
    </row>
    <row r="61" spans="1:8" ht="12.75" customHeight="1" x14ac:dyDescent="0.2">
      <c r="A61" s="570"/>
      <c r="B61" s="22" t="s">
        <v>108</v>
      </c>
      <c r="C61" s="221">
        <f>'STEP 3_Cards tematiche'!H75</f>
        <v>0</v>
      </c>
      <c r="D61" s="217">
        <f>'STEP 3_Cards tematiche'!I75</f>
        <v>0</v>
      </c>
      <c r="E61" s="213">
        <f>'STEP 3_Cards tematiche'!J75</f>
        <v>0</v>
      </c>
    </row>
    <row r="62" spans="1:8" ht="12.75" customHeight="1" thickBot="1" x14ac:dyDescent="0.25">
      <c r="A62" s="571"/>
      <c r="B62" s="22" t="s">
        <v>121</v>
      </c>
      <c r="C62" s="229">
        <f>'STEP 3_Cards tematiche'!H59</f>
        <v>0</v>
      </c>
      <c r="D62" s="224">
        <f>'STEP 3_Cards tematiche'!I59</f>
        <v>0</v>
      </c>
      <c r="E62" s="235">
        <f>'STEP 3_Cards tematiche'!J59</f>
        <v>0</v>
      </c>
    </row>
    <row r="63" spans="1:8" ht="12.75" customHeight="1" x14ac:dyDescent="0.2">
      <c r="A63" s="24"/>
      <c r="B63" s="25"/>
      <c r="C63" s="207" t="s">
        <v>99</v>
      </c>
      <c r="D63" s="208" t="s">
        <v>100</v>
      </c>
      <c r="E63" s="209" t="s">
        <v>101</v>
      </c>
      <c r="F63" s="563">
        <f>C64+D65+E65</f>
        <v>1</v>
      </c>
      <c r="G63" s="563">
        <f>H63+H66</f>
        <v>0</v>
      </c>
      <c r="H63" s="210">
        <f>IF(AND(F63=2),2,IF(AND(F63&lt;2),0))</f>
        <v>0</v>
      </c>
    </row>
    <row r="64" spans="1:8" ht="12.75" customHeight="1" thickBot="1" x14ac:dyDescent="0.25">
      <c r="A64" s="566" t="s">
        <v>122</v>
      </c>
      <c r="B64" s="26" t="s">
        <v>156</v>
      </c>
      <c r="C64" s="225">
        <f>'STEP 3_Cards tematiche'!C69</f>
        <v>0</v>
      </c>
      <c r="D64" s="212">
        <f>'STEP 3_Cards tematiche'!C68</f>
        <v>0</v>
      </c>
      <c r="E64" s="212">
        <f>'STEP 3_Cards tematiche'!C67</f>
        <v>0</v>
      </c>
      <c r="F64" s="565"/>
      <c r="G64" s="564"/>
      <c r="H64" s="232"/>
    </row>
    <row r="65" spans="1:8" ht="12.75" customHeight="1" x14ac:dyDescent="0.2">
      <c r="A65" s="567"/>
      <c r="B65" s="26" t="s">
        <v>103</v>
      </c>
      <c r="C65" s="211">
        <f>'STEP 1_SCHEDA SINTESI'!M28</f>
        <v>0</v>
      </c>
      <c r="D65" s="217">
        <f>'STEP 1_SCHEDA SINTESI'!N28</f>
        <v>0</v>
      </c>
      <c r="E65" s="213">
        <f>'STEP 1_SCHEDA SINTESI'!O28</f>
        <v>1</v>
      </c>
      <c r="F65" s="563">
        <f>C67+C68+C69+C70+C71+C72+D68+D69+D70+E70</f>
        <v>0</v>
      </c>
      <c r="G65" s="564"/>
      <c r="H65" s="232"/>
    </row>
    <row r="66" spans="1:8" ht="12.75" customHeight="1" thickBot="1" x14ac:dyDescent="0.25">
      <c r="A66" s="567"/>
      <c r="B66" s="18"/>
      <c r="C66" s="215" t="s">
        <v>45</v>
      </c>
      <c r="D66" s="205" t="s">
        <v>46</v>
      </c>
      <c r="E66" s="216" t="s">
        <v>47</v>
      </c>
      <c r="F66" s="565"/>
      <c r="G66" s="565"/>
      <c r="H66" s="233">
        <f>IF(AND(F65&gt;4),1,IF(AND(F65=4),1,IF(AND(F65&lt;4),0)))</f>
        <v>0</v>
      </c>
    </row>
    <row r="67" spans="1:8" ht="12.75" customHeight="1" x14ac:dyDescent="0.2">
      <c r="A67" s="567"/>
      <c r="B67" s="18" t="s">
        <v>104</v>
      </c>
      <c r="C67" s="227">
        <f>'STEP 3_Cards tematiche'!H5</f>
        <v>0</v>
      </c>
      <c r="D67" s="212">
        <f>'STEP 3_Cards tematiche'!I5</f>
        <v>0</v>
      </c>
      <c r="E67" s="228">
        <f>'STEP 3_Cards tematiche'!J5</f>
        <v>0</v>
      </c>
    </row>
    <row r="68" spans="1:8" ht="12.75" customHeight="1" x14ac:dyDescent="0.2">
      <c r="A68" s="567"/>
      <c r="B68" s="18" t="s">
        <v>116</v>
      </c>
      <c r="C68" s="227">
        <f>'STEP 3_Cards tematiche'!H17</f>
        <v>0</v>
      </c>
      <c r="D68" s="217">
        <f>'STEP 3_Cards tematiche'!I17</f>
        <v>0</v>
      </c>
      <c r="E68" s="228">
        <f>'STEP 3_Cards tematiche'!J17</f>
        <v>0</v>
      </c>
    </row>
    <row r="69" spans="1:8" ht="12.75" customHeight="1" x14ac:dyDescent="0.2">
      <c r="A69" s="567"/>
      <c r="B69" s="18" t="s">
        <v>106</v>
      </c>
      <c r="C69" s="227">
        <f>'STEP 3_Cards tematiche'!H33</f>
        <v>0</v>
      </c>
      <c r="D69" s="217">
        <f>'STEP 3_Cards tematiche'!I33</f>
        <v>0</v>
      </c>
      <c r="E69" s="228">
        <f>'STEP 3_Cards tematiche'!J33</f>
        <v>0</v>
      </c>
    </row>
    <row r="70" spans="1:8" ht="12.75" customHeight="1" x14ac:dyDescent="0.2">
      <c r="A70" s="567"/>
      <c r="B70" s="26" t="s">
        <v>113</v>
      </c>
      <c r="C70" s="227">
        <f>'STEP 3_Cards tematiche'!H47</f>
        <v>0</v>
      </c>
      <c r="D70" s="217">
        <f>'STEP 3_Cards tematiche'!I47</f>
        <v>0</v>
      </c>
      <c r="E70" s="213">
        <f>'STEP 3_Cards tematiche'!J47</f>
        <v>0</v>
      </c>
    </row>
    <row r="71" spans="1:8" ht="12.75" customHeight="1" x14ac:dyDescent="0.2">
      <c r="A71" s="567"/>
      <c r="B71" s="18" t="s">
        <v>108</v>
      </c>
      <c r="C71" s="227">
        <f>'STEP 3_Cards tematiche'!H75</f>
        <v>0</v>
      </c>
      <c r="D71" s="212">
        <f>'STEP 3_Cards tematiche'!I75</f>
        <v>0</v>
      </c>
      <c r="E71" s="228">
        <f>'STEP 3_Cards tematiche'!J75</f>
        <v>0</v>
      </c>
    </row>
    <row r="72" spans="1:8" ht="12.75" customHeight="1" thickBot="1" x14ac:dyDescent="0.25">
      <c r="A72" s="568"/>
      <c r="B72" s="18" t="s">
        <v>109</v>
      </c>
      <c r="C72" s="229">
        <f>'STEP 3_Cards tematiche'!H59</f>
        <v>0</v>
      </c>
      <c r="D72" s="219">
        <f>'STEP 3_Cards tematiche'!I59</f>
        <v>0</v>
      </c>
      <c r="E72" s="230">
        <f>'STEP 3_Cards tematiche'!J59</f>
        <v>0</v>
      </c>
    </row>
    <row r="73" spans="1:8" ht="12.75" customHeight="1" x14ac:dyDescent="0.2">
      <c r="A73" s="24"/>
      <c r="B73" s="25"/>
      <c r="C73" s="207" t="s">
        <v>99</v>
      </c>
      <c r="D73" s="208" t="s">
        <v>100</v>
      </c>
      <c r="E73" s="209" t="s">
        <v>101</v>
      </c>
      <c r="F73" s="563">
        <f>C74+D75+E75</f>
        <v>1</v>
      </c>
      <c r="G73" s="563">
        <f>H73+H76</f>
        <v>0</v>
      </c>
      <c r="H73" s="233">
        <f>IF(AND(F73=2),2,IF(AND(F73&lt;2),0))</f>
        <v>0</v>
      </c>
    </row>
    <row r="74" spans="1:8" ht="12.75" customHeight="1" thickBot="1" x14ac:dyDescent="0.25">
      <c r="A74" s="569" t="s">
        <v>123</v>
      </c>
      <c r="B74" s="22" t="s">
        <v>156</v>
      </c>
      <c r="C74" s="225">
        <f>'STEP 3_Cards tematiche'!C69</f>
        <v>0</v>
      </c>
      <c r="D74" s="221">
        <f>'STEP 3_Cards tematiche'!C68</f>
        <v>0</v>
      </c>
      <c r="E74" s="221">
        <f>'STEP 3_Cards tematiche'!C67</f>
        <v>0</v>
      </c>
      <c r="F74" s="565"/>
      <c r="G74" s="564"/>
      <c r="H74" s="232"/>
    </row>
    <row r="75" spans="1:8" ht="12.75" customHeight="1" x14ac:dyDescent="0.2">
      <c r="A75" s="570"/>
      <c r="B75" s="22" t="s">
        <v>103</v>
      </c>
      <c r="C75" s="221">
        <f>'STEP 1_SCHEDA SINTESI'!M28</f>
        <v>0</v>
      </c>
      <c r="D75" s="217">
        <f>'STEP 1_SCHEDA SINTESI'!N28</f>
        <v>0</v>
      </c>
      <c r="E75" s="213">
        <f>'STEP 1_SCHEDA SINTESI'!O28</f>
        <v>1</v>
      </c>
      <c r="F75" s="563">
        <f>C77+C78+C79+C80+C81+C82+D77+E77</f>
        <v>0</v>
      </c>
      <c r="G75" s="564"/>
      <c r="H75" s="232"/>
    </row>
    <row r="76" spans="1:8" ht="12.75" customHeight="1" thickBot="1" x14ac:dyDescent="0.25">
      <c r="A76" s="570"/>
      <c r="B76" s="22"/>
      <c r="C76" s="215" t="s">
        <v>45</v>
      </c>
      <c r="D76" s="205" t="s">
        <v>46</v>
      </c>
      <c r="E76" s="216" t="s">
        <v>47</v>
      </c>
      <c r="F76" s="565"/>
      <c r="G76" s="565"/>
      <c r="H76" s="233">
        <f>IF(AND(F75&gt;4),1,IF(AND(F75=4),1,IF(AND(F75&lt;4),0)))</f>
        <v>0</v>
      </c>
    </row>
    <row r="77" spans="1:8" ht="12.75" customHeight="1" x14ac:dyDescent="0.2">
      <c r="A77" s="570"/>
      <c r="B77" s="27" t="s">
        <v>104</v>
      </c>
      <c r="C77" s="227">
        <f>'STEP 3_Cards tematiche'!H5</f>
        <v>0</v>
      </c>
      <c r="D77" s="217">
        <f>'STEP 3_Cards tematiche'!I5</f>
        <v>0</v>
      </c>
      <c r="E77" s="213">
        <f>'STEP 3_Cards tematiche'!J5</f>
        <v>0</v>
      </c>
    </row>
    <row r="78" spans="1:8" ht="12.75" customHeight="1" x14ac:dyDescent="0.2">
      <c r="A78" s="570"/>
      <c r="B78" s="27" t="s">
        <v>105</v>
      </c>
      <c r="C78" s="227">
        <f>'STEP 3_Cards tematiche'!H17</f>
        <v>0</v>
      </c>
      <c r="D78" s="222">
        <f>'STEP 3_Cards tematiche'!I17</f>
        <v>0</v>
      </c>
      <c r="E78" s="234">
        <f>'STEP 3_Cards tematiche'!J17</f>
        <v>0</v>
      </c>
    </row>
    <row r="79" spans="1:8" ht="12.75" customHeight="1" x14ac:dyDescent="0.2">
      <c r="A79" s="570"/>
      <c r="B79" s="27" t="s">
        <v>106</v>
      </c>
      <c r="C79" s="227">
        <f>'STEP 3_Cards tematiche'!H33</f>
        <v>0</v>
      </c>
      <c r="D79" s="222">
        <f>'STEP 3_Cards tematiche'!I33</f>
        <v>0</v>
      </c>
      <c r="E79" s="234">
        <f>'STEP 3_Cards tematiche'!J33</f>
        <v>0</v>
      </c>
    </row>
    <row r="80" spans="1:8" ht="12.75" customHeight="1" x14ac:dyDescent="0.2">
      <c r="A80" s="570"/>
      <c r="B80" s="27" t="s">
        <v>113</v>
      </c>
      <c r="C80" s="227">
        <f>'STEP 3_Cards tematiche'!H47</f>
        <v>0</v>
      </c>
      <c r="D80" s="222">
        <f>'STEP 3_Cards tematiche'!I47</f>
        <v>0</v>
      </c>
      <c r="E80" s="234">
        <f>'STEP 3_Cards tematiche'!J47</f>
        <v>0</v>
      </c>
    </row>
    <row r="81" spans="1:8" ht="12.75" customHeight="1" x14ac:dyDescent="0.2">
      <c r="A81" s="570"/>
      <c r="B81" s="27" t="s">
        <v>108</v>
      </c>
      <c r="C81" s="227">
        <f>'STEP 3_Cards tematiche'!H75</f>
        <v>0</v>
      </c>
      <c r="D81" s="222">
        <f>'STEP 3_Cards tematiche'!I75</f>
        <v>0</v>
      </c>
      <c r="E81" s="234">
        <f>'STEP 3_Cards tematiche'!J75</f>
        <v>0</v>
      </c>
    </row>
    <row r="82" spans="1:8" ht="12.75" customHeight="1" thickBot="1" x14ac:dyDescent="0.25">
      <c r="A82" s="571"/>
      <c r="B82" s="27" t="s">
        <v>111</v>
      </c>
      <c r="C82" s="229">
        <f>'STEP 3_Cards tematiche'!H59</f>
        <v>0</v>
      </c>
      <c r="D82" s="236">
        <f>'STEP 3_Cards tematiche'!I59</f>
        <v>0</v>
      </c>
      <c r="E82" s="235">
        <f>'STEP 3_Cards tematiche'!J59</f>
        <v>0</v>
      </c>
    </row>
    <row r="83" spans="1:8" ht="12.75" customHeight="1" x14ac:dyDescent="0.2">
      <c r="A83" s="24"/>
      <c r="B83" s="25"/>
      <c r="C83" s="207" t="s">
        <v>99</v>
      </c>
      <c r="D83" s="208" t="s">
        <v>100</v>
      </c>
      <c r="E83" s="209" t="s">
        <v>101</v>
      </c>
      <c r="F83" s="563">
        <f>C84+E85</f>
        <v>1</v>
      </c>
      <c r="G83" s="563">
        <f>H83+H86</f>
        <v>0</v>
      </c>
      <c r="H83" s="210">
        <f>IF(AND(F83=2),2,IF(AND(F83&lt;2),0))</f>
        <v>0</v>
      </c>
    </row>
    <row r="84" spans="1:8" ht="12.75" customHeight="1" thickBot="1" x14ac:dyDescent="0.25">
      <c r="A84" s="566" t="s">
        <v>124</v>
      </c>
      <c r="B84" s="26" t="s">
        <v>156</v>
      </c>
      <c r="C84" s="225">
        <f>'STEP 3_Cards tematiche'!C69</f>
        <v>0</v>
      </c>
      <c r="D84" s="212">
        <f>'STEP 3_Cards tematiche'!C68</f>
        <v>0</v>
      </c>
      <c r="E84" s="212">
        <f>'STEP 3_Cards tematiche'!C67</f>
        <v>0</v>
      </c>
      <c r="F84" s="565"/>
      <c r="G84" s="564"/>
      <c r="H84" s="232"/>
    </row>
    <row r="85" spans="1:8" ht="12.75" customHeight="1" x14ac:dyDescent="0.2">
      <c r="A85" s="567"/>
      <c r="B85" s="18" t="s">
        <v>103</v>
      </c>
      <c r="C85" s="211">
        <f>'STEP 1_SCHEDA SINTESI'!M28</f>
        <v>0</v>
      </c>
      <c r="D85" s="212">
        <f>'STEP 1_SCHEDA SINTESI'!N28</f>
        <v>0</v>
      </c>
      <c r="E85" s="213">
        <f>'STEP 1_SCHEDA SINTESI'!O28</f>
        <v>1</v>
      </c>
      <c r="F85" s="563">
        <f>C87+C88+C89+C90+C91+C92+D87+D89+D90+D92</f>
        <v>0</v>
      </c>
      <c r="G85" s="564"/>
      <c r="H85" s="232"/>
    </row>
    <row r="86" spans="1:8" ht="12.75" customHeight="1" thickBot="1" x14ac:dyDescent="0.25">
      <c r="A86" s="567"/>
      <c r="B86" s="18"/>
      <c r="C86" s="215" t="s">
        <v>45</v>
      </c>
      <c r="D86" s="205" t="s">
        <v>46</v>
      </c>
      <c r="E86" s="216" t="s">
        <v>47</v>
      </c>
      <c r="F86" s="565"/>
      <c r="G86" s="565"/>
      <c r="H86" s="210">
        <f>IF(AND(F85&gt;4),1,IF(AND(F85=4),1,IF(AND(F85&lt;4),0)))</f>
        <v>0</v>
      </c>
    </row>
    <row r="87" spans="1:8" ht="12.75" customHeight="1" x14ac:dyDescent="0.2">
      <c r="A87" s="567"/>
      <c r="B87" s="26" t="s">
        <v>104</v>
      </c>
      <c r="C87" s="227">
        <f>'STEP 3_Cards tematiche'!H5</f>
        <v>0</v>
      </c>
      <c r="D87" s="217">
        <f>'STEP 3_Cards tematiche'!I5</f>
        <v>0</v>
      </c>
      <c r="E87" s="228">
        <f>'STEP 3_Cards tematiche'!J5</f>
        <v>0</v>
      </c>
    </row>
    <row r="88" spans="1:8" ht="12.75" customHeight="1" x14ac:dyDescent="0.2">
      <c r="A88" s="567"/>
      <c r="B88" s="26" t="s">
        <v>105</v>
      </c>
      <c r="C88" s="227">
        <f>'STEP 3_Cards tematiche'!H17</f>
        <v>0</v>
      </c>
      <c r="D88" s="212">
        <f>'STEP 3_Cards tematiche'!I17</f>
        <v>0</v>
      </c>
      <c r="E88" s="228">
        <f>'STEP 3_Cards tematiche'!J17</f>
        <v>0</v>
      </c>
    </row>
    <row r="89" spans="1:8" ht="12.75" customHeight="1" x14ac:dyDescent="0.2">
      <c r="A89" s="567"/>
      <c r="B89" s="26" t="s">
        <v>106</v>
      </c>
      <c r="C89" s="227">
        <f>'STEP 3_Cards tematiche'!H33</f>
        <v>0</v>
      </c>
      <c r="D89" s="217">
        <f>'STEP 3_Cards tematiche'!I33</f>
        <v>0</v>
      </c>
      <c r="E89" s="228">
        <f>'STEP 3_Cards tematiche'!J33</f>
        <v>0</v>
      </c>
    </row>
    <row r="90" spans="1:8" ht="12.75" customHeight="1" x14ac:dyDescent="0.2">
      <c r="A90" s="567"/>
      <c r="B90" s="26" t="s">
        <v>113</v>
      </c>
      <c r="C90" s="227">
        <f>'STEP 3_Cards tematiche'!H47</f>
        <v>0</v>
      </c>
      <c r="D90" s="217">
        <f>'STEP 3_Cards tematiche'!I47</f>
        <v>0</v>
      </c>
      <c r="E90" s="228">
        <f>'STEP 3_Cards tematiche'!J47</f>
        <v>0</v>
      </c>
    </row>
    <row r="91" spans="1:8" ht="12.75" customHeight="1" x14ac:dyDescent="0.2">
      <c r="A91" s="567"/>
      <c r="B91" s="26" t="s">
        <v>108</v>
      </c>
      <c r="C91" s="227">
        <f>'STEP 3_Cards tematiche'!H75</f>
        <v>0</v>
      </c>
      <c r="D91" s="212">
        <f>'STEP 3_Cards tematiche'!I75</f>
        <v>0</v>
      </c>
      <c r="E91" s="228">
        <f>'STEP 3_Cards tematiche'!J75</f>
        <v>0</v>
      </c>
    </row>
    <row r="92" spans="1:8" ht="12.75" customHeight="1" thickBot="1" x14ac:dyDescent="0.25">
      <c r="A92" s="568"/>
      <c r="B92" s="26" t="s">
        <v>111</v>
      </c>
      <c r="C92" s="229">
        <f>'STEP 3_Cards tematiche'!H59</f>
        <v>0</v>
      </c>
      <c r="D92" s="224">
        <f>'STEP 3_Cards tematiche'!I59</f>
        <v>0</v>
      </c>
      <c r="E92" s="230">
        <f>'STEP 3_Cards tematiche'!J59</f>
        <v>0</v>
      </c>
    </row>
    <row r="93" spans="1:8" ht="12.75" customHeight="1" x14ac:dyDescent="0.2">
      <c r="A93" s="24"/>
      <c r="B93" s="25"/>
      <c r="C93" s="207" t="s">
        <v>99</v>
      </c>
      <c r="D93" s="208" t="s">
        <v>100</v>
      </c>
      <c r="E93" s="209" t="s">
        <v>101</v>
      </c>
      <c r="F93" s="563">
        <f>C94+E95+D95</f>
        <v>1</v>
      </c>
      <c r="G93" s="563">
        <f>H93+H96</f>
        <v>0</v>
      </c>
      <c r="H93" s="210">
        <f>IF(AND(F93=2),2,IF(AND(F93&lt;2),0))</f>
        <v>0</v>
      </c>
    </row>
    <row r="94" spans="1:8" ht="12.75" customHeight="1" thickBot="1" x14ac:dyDescent="0.25">
      <c r="A94" s="569" t="s">
        <v>125</v>
      </c>
      <c r="B94" s="22" t="s">
        <v>156</v>
      </c>
      <c r="C94" s="225">
        <f>'STEP 3_Cards tematiche'!C69</f>
        <v>0</v>
      </c>
      <c r="D94" s="222">
        <f>'STEP 3_Cards tematiche'!C68</f>
        <v>0</v>
      </c>
      <c r="E94" s="222">
        <f>'STEP 3_Cards tematiche'!C67</f>
        <v>0</v>
      </c>
      <c r="F94" s="565"/>
      <c r="G94" s="564"/>
      <c r="H94" s="214"/>
    </row>
    <row r="95" spans="1:8" ht="12.75" customHeight="1" x14ac:dyDescent="0.2">
      <c r="A95" s="570"/>
      <c r="B95" s="22" t="s">
        <v>103</v>
      </c>
      <c r="C95" s="221">
        <f>'STEP 1_SCHEDA SINTESI'!M28</f>
        <v>0</v>
      </c>
      <c r="D95" s="237">
        <f>'STEP 1_SCHEDA SINTESI'!N28</f>
        <v>0</v>
      </c>
      <c r="E95" s="237">
        <f>'STEP 1_SCHEDA SINTESI'!O28</f>
        <v>1</v>
      </c>
      <c r="F95" s="563">
        <f>C97+C98+C99+C100+C102+D97+D98+D99+D100+D101+D102+E101</f>
        <v>0</v>
      </c>
      <c r="G95" s="564"/>
      <c r="H95" s="214"/>
    </row>
    <row r="96" spans="1:8" ht="12.75" customHeight="1" thickBot="1" x14ac:dyDescent="0.25">
      <c r="A96" s="570"/>
      <c r="B96" s="22"/>
      <c r="C96" s="215" t="s">
        <v>45</v>
      </c>
      <c r="D96" s="205" t="s">
        <v>46</v>
      </c>
      <c r="E96" s="216" t="s">
        <v>47</v>
      </c>
      <c r="F96" s="565"/>
      <c r="G96" s="565"/>
      <c r="H96" s="210">
        <f>IF(AND(F95&gt;4),1,IF(AND(F95=4),1,IF(AND(F95&lt;4),0)))</f>
        <v>0</v>
      </c>
    </row>
    <row r="97" spans="1:8" ht="12.75" customHeight="1" x14ac:dyDescent="0.2">
      <c r="A97" s="570"/>
      <c r="B97" s="27" t="s">
        <v>104</v>
      </c>
      <c r="C97" s="227">
        <f>'STEP 3_Cards tematiche'!H5</f>
        <v>0</v>
      </c>
      <c r="D97" s="217">
        <f>'STEP 3_Cards tematiche'!I5</f>
        <v>0</v>
      </c>
      <c r="E97" s="234">
        <f>'STEP 3_Cards tematiche'!J5</f>
        <v>0</v>
      </c>
    </row>
    <row r="98" spans="1:8" ht="12.75" customHeight="1" x14ac:dyDescent="0.2">
      <c r="A98" s="570"/>
      <c r="B98" s="27" t="s">
        <v>105</v>
      </c>
      <c r="C98" s="227">
        <f>'STEP 3_Cards tematiche'!H17</f>
        <v>0</v>
      </c>
      <c r="D98" s="217">
        <f>'STEP 3_Cards tematiche'!I17</f>
        <v>0</v>
      </c>
      <c r="E98" s="234">
        <f>'STEP 3_Cards tematiche'!J17</f>
        <v>0</v>
      </c>
    </row>
    <row r="99" spans="1:8" ht="12.75" customHeight="1" x14ac:dyDescent="0.2">
      <c r="A99" s="570"/>
      <c r="B99" s="27" t="s">
        <v>106</v>
      </c>
      <c r="C99" s="227">
        <f>'STEP 3_Cards tematiche'!H33</f>
        <v>0</v>
      </c>
      <c r="D99" s="217">
        <f>'STEP 3_Cards tematiche'!I33</f>
        <v>0</v>
      </c>
      <c r="E99" s="234">
        <f>'STEP 3_Cards tematiche'!J33</f>
        <v>0</v>
      </c>
    </row>
    <row r="100" spans="1:8" ht="12.75" customHeight="1" x14ac:dyDescent="0.2">
      <c r="A100" s="570"/>
      <c r="B100" s="27" t="s">
        <v>113</v>
      </c>
      <c r="C100" s="227">
        <f>'STEP 3_Cards tematiche'!H47</f>
        <v>0</v>
      </c>
      <c r="D100" s="217">
        <f>'STEP 3_Cards tematiche'!I47</f>
        <v>0</v>
      </c>
      <c r="E100" s="234">
        <f>'STEP 3_Cards tematiche'!J47</f>
        <v>0</v>
      </c>
    </row>
    <row r="101" spans="1:8" ht="12.75" customHeight="1" x14ac:dyDescent="0.2">
      <c r="A101" s="570"/>
      <c r="B101" s="27" t="s">
        <v>108</v>
      </c>
      <c r="C101" s="221">
        <f>'STEP 3_Cards tematiche'!H75</f>
        <v>0</v>
      </c>
      <c r="D101" s="217">
        <f>'STEP 3_Cards tematiche'!I75</f>
        <v>0</v>
      </c>
      <c r="E101" s="213">
        <f>'STEP 3_Cards tematiche'!J75</f>
        <v>0</v>
      </c>
    </row>
    <row r="102" spans="1:8" ht="12.75" customHeight="1" thickBot="1" x14ac:dyDescent="0.25">
      <c r="A102" s="571"/>
      <c r="B102" s="27" t="s">
        <v>111</v>
      </c>
      <c r="C102" s="229">
        <f>'STEP 3_Cards tematiche'!H59</f>
        <v>0</v>
      </c>
      <c r="D102" s="224">
        <f>'STEP 3_Cards tematiche'!I59</f>
        <v>0</v>
      </c>
      <c r="E102" s="235">
        <f>'STEP 3_Cards tematiche'!J59</f>
        <v>0</v>
      </c>
    </row>
    <row r="103" spans="1:8" ht="12.75" customHeight="1" x14ac:dyDescent="0.2">
      <c r="A103" s="24"/>
      <c r="B103" s="25"/>
      <c r="C103" s="207" t="s">
        <v>99</v>
      </c>
      <c r="D103" s="208" t="s">
        <v>100</v>
      </c>
      <c r="E103" s="209" t="s">
        <v>101</v>
      </c>
      <c r="F103" s="563">
        <f>C104+D105+E105</f>
        <v>1</v>
      </c>
      <c r="G103" s="563">
        <f>H103+H106</f>
        <v>0</v>
      </c>
      <c r="H103" s="210">
        <f>IF(AND(F103=2),2,IF(AND(F103&lt;2),0))</f>
        <v>0</v>
      </c>
    </row>
    <row r="104" spans="1:8" ht="12.75" customHeight="1" thickBot="1" x14ac:dyDescent="0.25">
      <c r="A104" s="566" t="s">
        <v>126</v>
      </c>
      <c r="B104" s="26" t="s">
        <v>156</v>
      </c>
      <c r="C104" s="225">
        <f>'STEP 3_Cards tematiche'!C69</f>
        <v>0</v>
      </c>
      <c r="D104" s="212">
        <f>'STEP 3_Cards tematiche'!C68</f>
        <v>0</v>
      </c>
      <c r="E104" s="212">
        <f>'STEP 3_Cards tematiche'!C67</f>
        <v>0</v>
      </c>
      <c r="F104" s="565"/>
      <c r="G104" s="564"/>
      <c r="H104" s="232"/>
    </row>
    <row r="105" spans="1:8" ht="12.75" customHeight="1" x14ac:dyDescent="0.2">
      <c r="A105" s="567"/>
      <c r="B105" s="18" t="s">
        <v>103</v>
      </c>
      <c r="C105" s="211">
        <f>'STEP 1_SCHEDA SINTESI'!M28</f>
        <v>0</v>
      </c>
      <c r="D105" s="225">
        <f>'STEP 1_SCHEDA SINTESI'!N28</f>
        <v>0</v>
      </c>
      <c r="E105" s="225">
        <f>'STEP 1_SCHEDA SINTESI'!O28</f>
        <v>1</v>
      </c>
      <c r="F105" s="563">
        <f>C107+C108+C109+C110+C111+C112+D110+E110</f>
        <v>0</v>
      </c>
      <c r="G105" s="564"/>
      <c r="H105" s="232"/>
    </row>
    <row r="106" spans="1:8" ht="12.75" customHeight="1" thickBot="1" x14ac:dyDescent="0.25">
      <c r="A106" s="567"/>
      <c r="B106" s="18"/>
      <c r="C106" s="215" t="s">
        <v>45</v>
      </c>
      <c r="D106" s="205" t="s">
        <v>46</v>
      </c>
      <c r="E106" s="216" t="s">
        <v>47</v>
      </c>
      <c r="F106" s="565"/>
      <c r="G106" s="565"/>
      <c r="H106" s="210">
        <f>IF(AND(F105&gt;4),1,IF(AND(F105=4),1,IF(AND(F105&lt;4),0)))</f>
        <v>0</v>
      </c>
    </row>
    <row r="107" spans="1:8" ht="12.75" customHeight="1" x14ac:dyDescent="0.2">
      <c r="A107" s="567"/>
      <c r="B107" s="26" t="s">
        <v>104</v>
      </c>
      <c r="C107" s="227">
        <f>'STEP 3_Cards tematiche'!H5</f>
        <v>0</v>
      </c>
      <c r="D107" s="212">
        <f>'STEP 3_Cards tematiche'!I5</f>
        <v>0</v>
      </c>
      <c r="E107" s="228">
        <f>'STEP 3_Cards tematiche'!J5</f>
        <v>0</v>
      </c>
    </row>
    <row r="108" spans="1:8" ht="12.75" customHeight="1" x14ac:dyDescent="0.2">
      <c r="A108" s="567"/>
      <c r="B108" s="26" t="s">
        <v>105</v>
      </c>
      <c r="C108" s="227">
        <f>'STEP 3_Cards tematiche'!H17</f>
        <v>0</v>
      </c>
      <c r="D108" s="212">
        <f>'STEP 3_Cards tematiche'!I17</f>
        <v>0</v>
      </c>
      <c r="E108" s="228">
        <f>'STEP 3_Cards tematiche'!J17</f>
        <v>0</v>
      </c>
    </row>
    <row r="109" spans="1:8" ht="12.75" customHeight="1" x14ac:dyDescent="0.2">
      <c r="A109" s="567"/>
      <c r="B109" s="26" t="s">
        <v>106</v>
      </c>
      <c r="C109" s="227">
        <f>'STEP 3_Cards tematiche'!H33</f>
        <v>0</v>
      </c>
      <c r="D109" s="212">
        <f>'STEP 3_Cards tematiche'!I33</f>
        <v>0</v>
      </c>
      <c r="E109" s="228">
        <f>'STEP 3_Cards tematiche'!J33</f>
        <v>0</v>
      </c>
    </row>
    <row r="110" spans="1:8" ht="12.75" customHeight="1" x14ac:dyDescent="0.2">
      <c r="A110" s="567"/>
      <c r="B110" s="26" t="s">
        <v>113</v>
      </c>
      <c r="C110" s="227">
        <f>'STEP 3_Cards tematiche'!H47</f>
        <v>0</v>
      </c>
      <c r="D110" s="217">
        <f>'STEP 3_Cards tematiche'!I47</f>
        <v>0</v>
      </c>
      <c r="E110" s="213">
        <f>'STEP 3_Cards tematiche'!J47</f>
        <v>0</v>
      </c>
    </row>
    <row r="111" spans="1:8" ht="12.75" customHeight="1" x14ac:dyDescent="0.2">
      <c r="A111" s="567"/>
      <c r="B111" s="26" t="s">
        <v>108</v>
      </c>
      <c r="C111" s="227">
        <f>'STEP 3_Cards tematiche'!H75</f>
        <v>0</v>
      </c>
      <c r="D111" s="212">
        <f>'STEP 3_Cards tematiche'!I75</f>
        <v>0</v>
      </c>
      <c r="E111" s="228">
        <f>'STEP 3_Cards tematiche'!J75</f>
        <v>0</v>
      </c>
    </row>
    <row r="112" spans="1:8" ht="12.75" customHeight="1" thickBot="1" x14ac:dyDescent="0.25">
      <c r="A112" s="568"/>
      <c r="B112" s="26" t="s">
        <v>111</v>
      </c>
      <c r="C112" s="229">
        <f>'STEP 3_Cards tematiche'!H59</f>
        <v>0</v>
      </c>
      <c r="D112" s="219">
        <f>'STEP 3_Cards tematiche'!I59</f>
        <v>0</v>
      </c>
      <c r="E112" s="230">
        <f>'STEP 3_Cards tematiche'!J59</f>
        <v>0</v>
      </c>
    </row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sheetProtection algorithmName="SHA-512" hashValue="y7BrIpP95KMLI3jUIvZL6hG3gaWAhLtlu8cn95Pe1u6PPfeL3OF0/fD8mkqLi7vGwkDzB0VlwY1pv6aYvZWQyQ==" saltValue="0V8qQI11+vEFhjYizW+SXA==" spinCount="100000" sheet="1" objects="1" scenarios="1" selectLockedCells="1" selectUnlockedCells="1"/>
  <mergeCells count="47">
    <mergeCell ref="G13:G16"/>
    <mergeCell ref="A14:A22"/>
    <mergeCell ref="F3:F4"/>
    <mergeCell ref="F5:F6"/>
    <mergeCell ref="F13:F14"/>
    <mergeCell ref="F15:F16"/>
    <mergeCell ref="A1:A2"/>
    <mergeCell ref="B1:B2"/>
    <mergeCell ref="C1:E2"/>
    <mergeCell ref="G3:G6"/>
    <mergeCell ref="A4:A12"/>
    <mergeCell ref="G23:G26"/>
    <mergeCell ref="A24:A32"/>
    <mergeCell ref="G33:G36"/>
    <mergeCell ref="A34:A42"/>
    <mergeCell ref="G43:G46"/>
    <mergeCell ref="A44:A52"/>
    <mergeCell ref="F45:F46"/>
    <mergeCell ref="F23:F24"/>
    <mergeCell ref="F25:F26"/>
    <mergeCell ref="F33:F34"/>
    <mergeCell ref="F35:F36"/>
    <mergeCell ref="F43:F44"/>
    <mergeCell ref="G53:G56"/>
    <mergeCell ref="A54:A62"/>
    <mergeCell ref="G63:G66"/>
    <mergeCell ref="A64:A72"/>
    <mergeCell ref="G73:G76"/>
    <mergeCell ref="A74:A82"/>
    <mergeCell ref="F53:F54"/>
    <mergeCell ref="F55:F56"/>
    <mergeCell ref="F63:F64"/>
    <mergeCell ref="F65:F66"/>
    <mergeCell ref="F73:F74"/>
    <mergeCell ref="F75:F76"/>
    <mergeCell ref="G83:G86"/>
    <mergeCell ref="A84:A92"/>
    <mergeCell ref="G93:G96"/>
    <mergeCell ref="A94:A102"/>
    <mergeCell ref="G103:G106"/>
    <mergeCell ref="A104:A112"/>
    <mergeCell ref="F103:F104"/>
    <mergeCell ref="F105:F106"/>
    <mergeCell ref="F95:F96"/>
    <mergeCell ref="F83:F84"/>
    <mergeCell ref="F85:F86"/>
    <mergeCell ref="F93:F94"/>
  </mergeCells>
  <conditionalFormatting sqref="F3">
    <cfRule type="cellIs" dxfId="43" priority="76" operator="lessThan">
      <formula>2</formula>
    </cfRule>
    <cfRule type="cellIs" dxfId="42" priority="77" operator="equal">
      <formula>2</formula>
    </cfRule>
  </conditionalFormatting>
  <conditionalFormatting sqref="F5">
    <cfRule type="cellIs" dxfId="41" priority="74" operator="lessThan">
      <formula>4</formula>
    </cfRule>
    <cfRule type="cellIs" dxfId="40" priority="75" operator="greaterThanOrEqual">
      <formula>4</formula>
    </cfRule>
  </conditionalFormatting>
  <conditionalFormatting sqref="F13">
    <cfRule type="cellIs" dxfId="39" priority="72" operator="lessThan">
      <formula>2</formula>
    </cfRule>
    <cfRule type="cellIs" dxfId="38" priority="73" operator="equal">
      <formula>2</formula>
    </cfRule>
  </conditionalFormatting>
  <conditionalFormatting sqref="F15">
    <cfRule type="cellIs" dxfId="37" priority="70" operator="lessThan">
      <formula>4</formula>
    </cfRule>
    <cfRule type="cellIs" dxfId="36" priority="71" operator="greaterThanOrEqual">
      <formula>4</formula>
    </cfRule>
  </conditionalFormatting>
  <conditionalFormatting sqref="F23">
    <cfRule type="cellIs" dxfId="35" priority="68" operator="lessThan">
      <formula>2</formula>
    </cfRule>
    <cfRule type="cellIs" dxfId="34" priority="69" operator="equal">
      <formula>2</formula>
    </cfRule>
  </conditionalFormatting>
  <conditionalFormatting sqref="F25">
    <cfRule type="cellIs" dxfId="33" priority="66" operator="lessThan">
      <formula>4</formula>
    </cfRule>
    <cfRule type="cellIs" dxfId="32" priority="67" operator="greaterThanOrEqual">
      <formula>4</formula>
    </cfRule>
  </conditionalFormatting>
  <conditionalFormatting sqref="F33">
    <cfRule type="cellIs" dxfId="31" priority="64" operator="lessThan">
      <formula>2</formula>
    </cfRule>
    <cfRule type="cellIs" dxfId="30" priority="65" operator="equal">
      <formula>2</formula>
    </cfRule>
  </conditionalFormatting>
  <conditionalFormatting sqref="F35">
    <cfRule type="cellIs" dxfId="29" priority="62" operator="lessThan">
      <formula>4</formula>
    </cfRule>
    <cfRule type="cellIs" dxfId="28" priority="63" operator="greaterThanOrEqual">
      <formula>4</formula>
    </cfRule>
  </conditionalFormatting>
  <conditionalFormatting sqref="F43">
    <cfRule type="cellIs" dxfId="27" priority="60" operator="lessThan">
      <formula>2</formula>
    </cfRule>
    <cfRule type="cellIs" dxfId="26" priority="61" operator="equal">
      <formula>2</formula>
    </cfRule>
  </conditionalFormatting>
  <conditionalFormatting sqref="F45">
    <cfRule type="cellIs" dxfId="25" priority="58" operator="lessThan">
      <formula>4</formula>
    </cfRule>
    <cfRule type="cellIs" dxfId="24" priority="59" operator="greaterThanOrEqual">
      <formula>4</formula>
    </cfRule>
  </conditionalFormatting>
  <conditionalFormatting sqref="F53">
    <cfRule type="cellIs" dxfId="23" priority="56" operator="lessThan">
      <formula>2</formula>
    </cfRule>
    <cfRule type="cellIs" dxfId="22" priority="57" operator="equal">
      <formula>2</formula>
    </cfRule>
  </conditionalFormatting>
  <conditionalFormatting sqref="F55">
    <cfRule type="cellIs" dxfId="21" priority="54" operator="lessThan">
      <formula>4</formula>
    </cfRule>
    <cfRule type="cellIs" dxfId="20" priority="55" operator="greaterThanOrEqual">
      <formula>4</formula>
    </cfRule>
  </conditionalFormatting>
  <conditionalFormatting sqref="F63">
    <cfRule type="cellIs" dxfId="19" priority="52" operator="lessThan">
      <formula>2</formula>
    </cfRule>
    <cfRule type="cellIs" dxfId="18" priority="53" operator="equal">
      <formula>2</formula>
    </cfRule>
  </conditionalFormatting>
  <conditionalFormatting sqref="F65">
    <cfRule type="cellIs" dxfId="17" priority="50" operator="lessThan">
      <formula>4</formula>
    </cfRule>
    <cfRule type="cellIs" dxfId="16" priority="51" operator="greaterThanOrEqual">
      <formula>4</formula>
    </cfRule>
  </conditionalFormatting>
  <conditionalFormatting sqref="F73">
    <cfRule type="cellIs" dxfId="15" priority="48" operator="lessThan">
      <formula>2</formula>
    </cfRule>
    <cfRule type="cellIs" dxfId="14" priority="49" operator="equal">
      <formula>2</formula>
    </cfRule>
  </conditionalFormatting>
  <conditionalFormatting sqref="F75">
    <cfRule type="cellIs" dxfId="13" priority="46" operator="lessThan">
      <formula>4</formula>
    </cfRule>
    <cfRule type="cellIs" dxfId="12" priority="47" operator="greaterThanOrEqual">
      <formula>4</formula>
    </cfRule>
  </conditionalFormatting>
  <conditionalFormatting sqref="F83">
    <cfRule type="cellIs" dxfId="11" priority="44" operator="lessThan">
      <formula>2</formula>
    </cfRule>
    <cfRule type="cellIs" dxfId="10" priority="45" operator="equal">
      <formula>2</formula>
    </cfRule>
  </conditionalFormatting>
  <conditionalFormatting sqref="F85">
    <cfRule type="cellIs" dxfId="9" priority="42" operator="lessThan">
      <formula>4</formula>
    </cfRule>
    <cfRule type="cellIs" dxfId="8" priority="43" operator="greaterThanOrEqual">
      <formula>4</formula>
    </cfRule>
  </conditionalFormatting>
  <conditionalFormatting sqref="F93">
    <cfRule type="cellIs" dxfId="7" priority="40" operator="lessThan">
      <formula>2</formula>
    </cfRule>
    <cfRule type="cellIs" dxfId="6" priority="41" operator="equal">
      <formula>2</formula>
    </cfRule>
  </conditionalFormatting>
  <conditionalFormatting sqref="F95">
    <cfRule type="cellIs" dxfId="5" priority="38" operator="lessThan">
      <formula>4</formula>
    </cfRule>
    <cfRule type="cellIs" dxfId="4" priority="39" operator="greaterThanOrEqual">
      <formula>4</formula>
    </cfRule>
  </conditionalFormatting>
  <conditionalFormatting sqref="F103">
    <cfRule type="cellIs" dxfId="3" priority="36" operator="lessThan">
      <formula>2</formula>
    </cfRule>
    <cfRule type="cellIs" dxfId="2" priority="37" operator="equal">
      <formula>2</formula>
    </cfRule>
  </conditionalFormatting>
  <conditionalFormatting sqref="F105">
    <cfRule type="cellIs" dxfId="1" priority="34" operator="lessThan">
      <formula>4</formula>
    </cfRule>
    <cfRule type="cellIs" dxfId="0" priority="35" operator="greaterThanOrEqual">
      <formula>4</formula>
    </cfRule>
  </conditionalFormatting>
  <conditionalFormatting sqref="G3:G6">
    <cfRule type="iconSet" priority="31">
      <iconSet iconSet="3Symbols2" showValue="0">
        <cfvo type="percent" val="0"/>
        <cfvo type="num" val="1"/>
        <cfvo type="num" val="2" gte="0"/>
      </iconSet>
    </cfRule>
    <cfRule type="iconSet" priority="32">
      <iconSet iconSet="3Symbols2">
        <cfvo type="percent" val="0"/>
        <cfvo type="num" val="1"/>
        <cfvo type="num" val="2" gte="0"/>
      </iconSet>
    </cfRule>
    <cfRule type="iconSet" priority="33">
      <iconSet iconSet="3Symbols2">
        <cfvo type="percent" val="0"/>
        <cfvo type="num" val="1"/>
        <cfvo type="num" val="2" gte="0"/>
      </iconSet>
    </cfRule>
  </conditionalFormatting>
  <conditionalFormatting sqref="G13:G16">
    <cfRule type="iconSet" priority="28">
      <iconSet iconSet="3Symbols2" showValue="0">
        <cfvo type="percent" val="0"/>
        <cfvo type="num" val="1"/>
        <cfvo type="num" val="2" gte="0"/>
      </iconSet>
    </cfRule>
    <cfRule type="iconSet" priority="29">
      <iconSet iconSet="3Symbols2">
        <cfvo type="percent" val="0"/>
        <cfvo type="num" val="1"/>
        <cfvo type="num" val="2" gte="0"/>
      </iconSet>
    </cfRule>
    <cfRule type="iconSet" priority="30">
      <iconSet iconSet="3Symbols2">
        <cfvo type="percent" val="0"/>
        <cfvo type="num" val="1"/>
        <cfvo type="num" val="2" gte="0"/>
      </iconSet>
    </cfRule>
  </conditionalFormatting>
  <conditionalFormatting sqref="G23:G26">
    <cfRule type="iconSet" priority="25">
      <iconSet iconSet="3Symbols2" showValue="0">
        <cfvo type="percent" val="0"/>
        <cfvo type="num" val="1"/>
        <cfvo type="num" val="2" gte="0"/>
      </iconSet>
    </cfRule>
    <cfRule type="iconSet" priority="26">
      <iconSet iconSet="3Symbols2">
        <cfvo type="percent" val="0"/>
        <cfvo type="num" val="1"/>
        <cfvo type="num" val="2" gte="0"/>
      </iconSet>
    </cfRule>
    <cfRule type="iconSet" priority="27">
      <iconSet iconSet="3Symbols2">
        <cfvo type="percent" val="0"/>
        <cfvo type="num" val="1"/>
        <cfvo type="num" val="2" gte="0"/>
      </iconSet>
    </cfRule>
  </conditionalFormatting>
  <conditionalFormatting sqref="G33:G36">
    <cfRule type="iconSet" priority="22">
      <iconSet iconSet="3Symbols2" showValue="0">
        <cfvo type="percent" val="0"/>
        <cfvo type="num" val="1"/>
        <cfvo type="num" val="2" gte="0"/>
      </iconSet>
    </cfRule>
    <cfRule type="iconSet" priority="23">
      <iconSet iconSet="3Symbols2">
        <cfvo type="percent" val="0"/>
        <cfvo type="num" val="1"/>
        <cfvo type="num" val="2" gte="0"/>
      </iconSet>
    </cfRule>
    <cfRule type="iconSet" priority="24">
      <iconSet iconSet="3Symbols2">
        <cfvo type="percent" val="0"/>
        <cfvo type="num" val="1"/>
        <cfvo type="num" val="2" gte="0"/>
      </iconSet>
    </cfRule>
  </conditionalFormatting>
  <conditionalFormatting sqref="G43:G46">
    <cfRule type="iconSet" priority="19">
      <iconSet iconSet="3Symbols2" showValue="0">
        <cfvo type="percent" val="0"/>
        <cfvo type="num" val="1"/>
        <cfvo type="num" val="2" gte="0"/>
      </iconSet>
    </cfRule>
    <cfRule type="iconSet" priority="20">
      <iconSet iconSet="3Symbols2">
        <cfvo type="percent" val="0"/>
        <cfvo type="num" val="1"/>
        <cfvo type="num" val="2" gte="0"/>
      </iconSet>
    </cfRule>
    <cfRule type="iconSet" priority="21">
      <iconSet iconSet="3Symbols2">
        <cfvo type="percent" val="0"/>
        <cfvo type="num" val="1"/>
        <cfvo type="num" val="2" gte="0"/>
      </iconSet>
    </cfRule>
  </conditionalFormatting>
  <conditionalFormatting sqref="G53:G56">
    <cfRule type="iconSet" priority="16">
      <iconSet iconSet="3Symbols2" showValue="0">
        <cfvo type="percent" val="0"/>
        <cfvo type="num" val="1"/>
        <cfvo type="num" val="2" gte="0"/>
      </iconSet>
    </cfRule>
    <cfRule type="iconSet" priority="17">
      <iconSet iconSet="3Symbols2">
        <cfvo type="percent" val="0"/>
        <cfvo type="num" val="1"/>
        <cfvo type="num" val="2" gte="0"/>
      </iconSet>
    </cfRule>
    <cfRule type="iconSet" priority="18">
      <iconSet iconSet="3Symbols2">
        <cfvo type="percent" val="0"/>
        <cfvo type="num" val="1"/>
        <cfvo type="num" val="2" gte="0"/>
      </iconSet>
    </cfRule>
  </conditionalFormatting>
  <conditionalFormatting sqref="G63:G66">
    <cfRule type="iconSet" priority="13">
      <iconSet iconSet="3Symbols2" showValue="0">
        <cfvo type="percent" val="0"/>
        <cfvo type="num" val="1"/>
        <cfvo type="num" val="2" gte="0"/>
      </iconSet>
    </cfRule>
    <cfRule type="iconSet" priority="14">
      <iconSet iconSet="3Symbols2">
        <cfvo type="percent" val="0"/>
        <cfvo type="num" val="1"/>
        <cfvo type="num" val="2" gte="0"/>
      </iconSet>
    </cfRule>
    <cfRule type="iconSet" priority="15">
      <iconSet iconSet="3Symbols2">
        <cfvo type="percent" val="0"/>
        <cfvo type="num" val="1"/>
        <cfvo type="num" val="2" gte="0"/>
      </iconSet>
    </cfRule>
  </conditionalFormatting>
  <conditionalFormatting sqref="G73:G76">
    <cfRule type="iconSet" priority="10">
      <iconSet iconSet="3Symbols2" showValue="0">
        <cfvo type="percent" val="0"/>
        <cfvo type="num" val="1"/>
        <cfvo type="num" val="2" gte="0"/>
      </iconSet>
    </cfRule>
    <cfRule type="iconSet" priority="11">
      <iconSet iconSet="3Symbols2">
        <cfvo type="percent" val="0"/>
        <cfvo type="num" val="1"/>
        <cfvo type="num" val="2" gte="0"/>
      </iconSet>
    </cfRule>
    <cfRule type="iconSet" priority="12">
      <iconSet iconSet="3Symbols2">
        <cfvo type="percent" val="0"/>
        <cfvo type="num" val="1"/>
        <cfvo type="num" val="2" gte="0"/>
      </iconSet>
    </cfRule>
  </conditionalFormatting>
  <conditionalFormatting sqref="G83:G86">
    <cfRule type="iconSet" priority="7">
      <iconSet iconSet="3Symbols2" showValue="0">
        <cfvo type="percent" val="0"/>
        <cfvo type="num" val="1"/>
        <cfvo type="num" val="2" gte="0"/>
      </iconSet>
    </cfRule>
    <cfRule type="iconSet" priority="8">
      <iconSet iconSet="3Symbols2">
        <cfvo type="percent" val="0"/>
        <cfvo type="num" val="1"/>
        <cfvo type="num" val="2" gte="0"/>
      </iconSet>
    </cfRule>
    <cfRule type="iconSet" priority="9">
      <iconSet iconSet="3Symbols2">
        <cfvo type="percent" val="0"/>
        <cfvo type="num" val="1"/>
        <cfvo type="num" val="2" gte="0"/>
      </iconSet>
    </cfRule>
  </conditionalFormatting>
  <conditionalFormatting sqref="G93:G96">
    <cfRule type="iconSet" priority="4">
      <iconSet iconSet="3Symbols2" showValue="0">
        <cfvo type="percent" val="0"/>
        <cfvo type="num" val="1"/>
        <cfvo type="num" val="2" gte="0"/>
      </iconSet>
    </cfRule>
    <cfRule type="iconSet" priority="5">
      <iconSet iconSet="3Symbols2">
        <cfvo type="percent" val="0"/>
        <cfvo type="num" val="1"/>
        <cfvo type="num" val="2" gte="0"/>
      </iconSet>
    </cfRule>
    <cfRule type="iconSet" priority="6">
      <iconSet iconSet="3Symbols2">
        <cfvo type="percent" val="0"/>
        <cfvo type="num" val="1"/>
        <cfvo type="num" val="2" gte="0"/>
      </iconSet>
    </cfRule>
  </conditionalFormatting>
  <conditionalFormatting sqref="G103:G106">
    <cfRule type="iconSet" priority="1">
      <iconSet iconSet="3Symbols2" showValue="0">
        <cfvo type="percent" val="0"/>
        <cfvo type="num" val="1"/>
        <cfvo type="num" val="2" gte="0"/>
      </iconSet>
    </cfRule>
    <cfRule type="iconSet" priority="2">
      <iconSet iconSet="3Symbols2">
        <cfvo type="percent" val="0"/>
        <cfvo type="num" val="1"/>
        <cfvo type="num" val="2" gte="0"/>
      </iconSet>
    </cfRule>
    <cfRule type="iconSet" priority="3">
      <iconSet iconSet="3Symbols2">
        <cfvo type="percent" val="0"/>
        <cfvo type="num" val="1"/>
        <cfvo type="num" val="2" gte="0"/>
      </iconSet>
    </cfRule>
  </conditionalFormatting>
  <pageMargins left="0.7" right="0.7" top="0.75" bottom="0.75" header="0" footer="0"/>
  <pageSetup paperSize="9" scale="7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Profilo</vt:lpstr>
      <vt:lpstr>STEP 1_SCHEDA SINTESI</vt:lpstr>
      <vt:lpstr>STEP 2_ Mappa_Abitare</vt:lpstr>
      <vt:lpstr>STEP 3_Cards tematiche</vt:lpstr>
      <vt:lpstr>STEP 4_Modelli abitativi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</dc:creator>
  <cp:lastModifiedBy>Katiuscia Greganti</cp:lastModifiedBy>
  <cp:lastPrinted>2020-05-13T09:50:47Z</cp:lastPrinted>
  <dcterms:created xsi:type="dcterms:W3CDTF">2020-03-31T15:16:10Z</dcterms:created>
  <dcterms:modified xsi:type="dcterms:W3CDTF">2023-01-29T15:13:58Z</dcterms:modified>
</cp:coreProperties>
</file>